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o\ATEZ\BLOG\PRESUPUESTOS\"/>
    </mc:Choice>
  </mc:AlternateContent>
  <bookViews>
    <workbookView xWindow="-120" yWindow="-120" windowWidth="29040" windowHeight="17520"/>
  </bookViews>
  <sheets>
    <sheet name="diru sarerak" sheetId="1" r:id="rId1"/>
    <sheet name="gastuak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28" i="1"/>
  <c r="L52" i="2" l="1"/>
  <c r="L21" i="2"/>
  <c r="E48" i="1" l="1"/>
  <c r="F48" i="1" s="1"/>
  <c r="L4" i="2" l="1"/>
  <c r="L58" i="2" l="1"/>
  <c r="M58" i="2" s="1"/>
  <c r="L25" i="2" l="1"/>
  <c r="L32" i="2" l="1"/>
  <c r="M32" i="2" s="1"/>
  <c r="L7" i="2"/>
  <c r="M7" i="2" s="1"/>
  <c r="L105" i="2" l="1"/>
  <c r="M105" i="2" l="1"/>
  <c r="L11" i="2"/>
  <c r="M11" i="2" s="1"/>
  <c r="L102" i="2"/>
  <c r="L96" i="2"/>
  <c r="L67" i="2"/>
  <c r="M67" i="2" s="1"/>
  <c r="L54" i="2"/>
  <c r="M54" i="2" s="1"/>
  <c r="M52" i="2"/>
  <c r="L48" i="2"/>
  <c r="M48" i="2" s="1"/>
  <c r="L39" i="2"/>
  <c r="M39" i="2" s="1"/>
  <c r="L30" i="2"/>
  <c r="M30" i="2" s="1"/>
  <c r="M25" i="2"/>
  <c r="L23" i="2"/>
  <c r="M23" i="2" s="1"/>
  <c r="M21" i="2"/>
  <c r="E9" i="1"/>
  <c r="F9" i="1" s="1"/>
  <c r="E12" i="1"/>
  <c r="F12" i="1" s="1"/>
  <c r="E39" i="1"/>
  <c r="E20" i="1"/>
  <c r="F20" i="1" s="1"/>
  <c r="F28" i="1" l="1"/>
  <c r="F45" i="1"/>
  <c r="F49" i="1" s="1"/>
  <c r="E49" i="1"/>
  <c r="L109" i="2"/>
  <c r="M109" i="2" s="1"/>
  <c r="F39" i="1"/>
  <c r="M102" i="2"/>
  <c r="M96" i="2"/>
</calcChain>
</file>

<file path=xl/sharedStrings.xml><?xml version="1.0" encoding="utf-8"?>
<sst xmlns="http://schemas.openxmlformats.org/spreadsheetml/2006/main" count="224" uniqueCount="220">
  <si>
    <t>CONTRIBUCION RUSTICA</t>
  </si>
  <si>
    <t>CONTRIBUCION URBANA</t>
  </si>
  <si>
    <t>TOTAL  1 1</t>
  </si>
  <si>
    <t>TOTAL  1 2</t>
  </si>
  <si>
    <t>SUMINISTRO AGUA</t>
  </si>
  <si>
    <t>OTRAS TASAS Y PRECIOS PUBLICOS</t>
  </si>
  <si>
    <t>TASA OCUPACION VUELO</t>
  </si>
  <si>
    <t>RECARGO DE APREMIO</t>
  </si>
  <si>
    <t>COSTAS GESERLOCAL</t>
  </si>
  <si>
    <t>OTROS INGRESOS</t>
  </si>
  <si>
    <t>TOTAL  1 3</t>
  </si>
  <si>
    <t>PARTICIPACION TRIBUTOS DEL ESTADO</t>
  </si>
  <si>
    <t>SUBVENCION DEL CENSO DE POBLACON</t>
  </si>
  <si>
    <t>SUBVENCION DEFICIT MONTEPIOS</t>
  </si>
  <si>
    <t>SUBVENCION JUZGADO DE PAZ</t>
  </si>
  <si>
    <t>TOTAL  1 4</t>
  </si>
  <si>
    <t>INTERESES CUENTAS BANCARIAS</t>
  </si>
  <si>
    <t>ALQUILER VIVIENDA EN CASA CONSISTORIAL</t>
  </si>
  <si>
    <t>ALQUILER CASA EGUARAS</t>
  </si>
  <si>
    <t>VIVIENDA CASA CONSISTORIAL: GASOLEO</t>
  </si>
  <si>
    <t>APROVECHAMIENTO COMUNALES EGÜARAS</t>
  </si>
  <si>
    <t>TASA APROVECHAMIENTO CINEGETICO</t>
  </si>
  <si>
    <t>TOTAL  1 5</t>
  </si>
  <si>
    <t>TOTAL  1 7</t>
  </si>
  <si>
    <t>TOTAL  1 0 3</t>
  </si>
  <si>
    <t>1602 13001</t>
  </si>
  <si>
    <t>1602 1600003</t>
  </si>
  <si>
    <t>TOTAL  1 1 1</t>
  </si>
  <si>
    <t>1602 22104</t>
  </si>
  <si>
    <t>1611 2130001</t>
  </si>
  <si>
    <t>1611 2130002</t>
  </si>
  <si>
    <t>1611 22101</t>
  </si>
  <si>
    <t>1630 2100000</t>
  </si>
  <si>
    <t>QUITANIEVES</t>
  </si>
  <si>
    <t>1650 2130000</t>
  </si>
  <si>
    <t>1650 2210002</t>
  </si>
  <si>
    <t>TOTAL  1 1 2</t>
  </si>
  <si>
    <t>1521 4820001</t>
  </si>
  <si>
    <t>TRANSFERENCIA A LA ORVE</t>
  </si>
  <si>
    <t>TOTAL  1 1 4</t>
  </si>
  <si>
    <t>1530 6090007</t>
  </si>
  <si>
    <t>TOTAL  1 1 6</t>
  </si>
  <si>
    <t>2110 16008</t>
  </si>
  <si>
    <t>CUOTA DE ASISTENCIA SANITARIA</t>
  </si>
  <si>
    <t>2110 1600901</t>
  </si>
  <si>
    <t>AYUDA FAMILIAR</t>
  </si>
  <si>
    <t>2110 1600902</t>
  </si>
  <si>
    <t>CUOTA MONTEPIOS</t>
  </si>
  <si>
    <t>TOTAL  1 2 1</t>
  </si>
  <si>
    <t>2311 46300</t>
  </si>
  <si>
    <t>SERVICIOS SOCIALES DE BASE</t>
  </si>
  <si>
    <t>TOTAL  1 2 4</t>
  </si>
  <si>
    <t>3380 2120003</t>
  </si>
  <si>
    <t>MANTENIMIENTO CENTRO CIVICO</t>
  </si>
  <si>
    <t>3380 21212</t>
  </si>
  <si>
    <t>3380 22750</t>
  </si>
  <si>
    <t>CAMPAMENTO DE VERANO EN EUSKERA</t>
  </si>
  <si>
    <t>TOTAL  1 3 2</t>
  </si>
  <si>
    <t>3231 4820001</t>
  </si>
  <si>
    <t>CONCENTRACION ESCOLAR</t>
  </si>
  <si>
    <t>3231 4820003</t>
  </si>
  <si>
    <t>ESCUELA INFANTIL 0-3 AÑOS</t>
  </si>
  <si>
    <t>3231 4820004</t>
  </si>
  <si>
    <t>SUBVENCION ARALAR MUSIKA ESKOLA</t>
  </si>
  <si>
    <t>3340 4820002</t>
  </si>
  <si>
    <t>CONVENIOS CULTURA - IRELARRE</t>
  </si>
  <si>
    <t>3350 4800000</t>
  </si>
  <si>
    <t>PROMOCION EUSKERA</t>
  </si>
  <si>
    <t>3350 4800001</t>
  </si>
  <si>
    <t>AMETZA KULTUR ELKARTEA - PULUNPE</t>
  </si>
  <si>
    <t>3410 46210</t>
  </si>
  <si>
    <t>SERVICIO DE DEPORTES MANCOMUNIDAD</t>
  </si>
  <si>
    <t>TOTAL  1 3 4</t>
  </si>
  <si>
    <t>4121 2100000</t>
  </si>
  <si>
    <t>AUZOLAN EGÜARAS</t>
  </si>
  <si>
    <t>4390 4820005</t>
  </si>
  <si>
    <t>9120 10000</t>
  </si>
  <si>
    <t>RETRIBUCIONES CARGOS ELECTOS</t>
  </si>
  <si>
    <t>9200 12009</t>
  </si>
  <si>
    <t>SUELDO SECRETARIO</t>
  </si>
  <si>
    <t>9200 13100</t>
  </si>
  <si>
    <t>RETRIBUCION PERSONAL ADMINISTRATIVO</t>
  </si>
  <si>
    <t>9200 1600001</t>
  </si>
  <si>
    <t>SEGURIDAD SOCIAL SECRETARIO</t>
  </si>
  <si>
    <t>9200 1600002</t>
  </si>
  <si>
    <t>TOTAL  1 9 1</t>
  </si>
  <si>
    <t>9200 2120001</t>
  </si>
  <si>
    <t>MANTENIMIENTO ASCENSOR</t>
  </si>
  <si>
    <t>9200 2120002</t>
  </si>
  <si>
    <t>9200 2160001</t>
  </si>
  <si>
    <t>9200 21900</t>
  </si>
  <si>
    <t>PAGINA WEB</t>
  </si>
  <si>
    <t>9200 22000</t>
  </si>
  <si>
    <t>MATERIAL ORDINARIO DE OFICINA</t>
  </si>
  <si>
    <t>9200 22001</t>
  </si>
  <si>
    <t>9200 2210002</t>
  </si>
  <si>
    <t>9200 2210003</t>
  </si>
  <si>
    <t>9200 2210005</t>
  </si>
  <si>
    <t>9200 22103</t>
  </si>
  <si>
    <t>GASOLEO PARA CALEFACCION</t>
  </si>
  <si>
    <t>9200 22110</t>
  </si>
  <si>
    <t>PRODUCTOS DE LIMPIEZA, ASEO</t>
  </si>
  <si>
    <t>9200 2229901</t>
  </si>
  <si>
    <t>SELLOS Y GASTOS DE CORREO</t>
  </si>
  <si>
    <t>9200 2229902</t>
  </si>
  <si>
    <t>TELEFONO Y CONEXION A INTERNET</t>
  </si>
  <si>
    <t>9200 22400</t>
  </si>
  <si>
    <t>9200 22502</t>
  </si>
  <si>
    <t>9200 22601</t>
  </si>
  <si>
    <t>9200 22602</t>
  </si>
  <si>
    <t>ANUNCIOS OFICIALES</t>
  </si>
  <si>
    <t>9200 2260401</t>
  </si>
  <si>
    <t>ASESORIA JURIDICA</t>
  </si>
  <si>
    <t>9200 2260402</t>
  </si>
  <si>
    <t>PROCEDIMIENTOS JURIDICOS, PLEITOS</t>
  </si>
  <si>
    <t>9200 2260403</t>
  </si>
  <si>
    <t>ASESORIA LABORAL</t>
  </si>
  <si>
    <t>9200 22630</t>
  </si>
  <si>
    <t>9200 22700</t>
  </si>
  <si>
    <t>ORGANIZACION ARCHIVO</t>
  </si>
  <si>
    <t>9200 22708</t>
  </si>
  <si>
    <t>ASESORIA AGENCIA EJECUTIVA</t>
  </si>
  <si>
    <t>9200 2277001</t>
  </si>
  <si>
    <t>TECNICO URBANISTA</t>
  </si>
  <si>
    <t>9200 2277002</t>
  </si>
  <si>
    <t>9320 22702</t>
  </si>
  <si>
    <t>GASTOS MANTENIMIENTO CATASTRO</t>
  </si>
  <si>
    <t>TOTAL  1 9 2</t>
  </si>
  <si>
    <t>9200 4680002</t>
  </si>
  <si>
    <t>REVERSION APROVECHAMIENTO CINEGETICO</t>
  </si>
  <si>
    <t>9200 4820001</t>
  </si>
  <si>
    <t>9200 4820002</t>
  </si>
  <si>
    <t>ACTIVIDADES CULTURALES</t>
  </si>
  <si>
    <t>9250 4820001</t>
  </si>
  <si>
    <t>ORGANIZACIONES NO GUBERNATIVAS</t>
  </si>
  <si>
    <t>TOTAL  1 9 4</t>
  </si>
  <si>
    <t>9200 62200</t>
  </si>
  <si>
    <t>9200 62500</t>
  </si>
  <si>
    <t>MOBILIARIO EQUIPO OFICINA Y ENSERES</t>
  </si>
  <si>
    <t>TOTAL  1 9 6</t>
  </si>
  <si>
    <t>TOTAL GRAL.  INGRESOS</t>
  </si>
  <si>
    <t xml:space="preserve">CANON ARRENDAMIENTO VODAFONE </t>
  </si>
  <si>
    <t xml:space="preserve">CANON ARRENDAMIENTO TELEFONICA </t>
  </si>
  <si>
    <t>IMPUESTO ACTIVIDADES ECONOMICAS- IAE</t>
  </si>
  <si>
    <t>TOTAL GENERAL GASTOS</t>
  </si>
  <si>
    <t>TOTAL  1 0 9</t>
  </si>
  <si>
    <t>TOTAL 10</t>
  </si>
  <si>
    <t>TOTAL 11</t>
  </si>
  <si>
    <t>TOTAL 19</t>
  </si>
  <si>
    <t>PROTOCOLO Y REPRESENTACION</t>
  </si>
  <si>
    <t>9420 0462000</t>
  </si>
  <si>
    <t>9200 22603</t>
  </si>
  <si>
    <t>GASTOS DIVERSOS</t>
  </si>
  <si>
    <t>GASTOS VEHICULO SERVICIOS MULTIPLES</t>
  </si>
  <si>
    <t>3380 2120004</t>
  </si>
  <si>
    <t>9200 2140001</t>
  </si>
  <si>
    <t>3380 2120005</t>
  </si>
  <si>
    <t>ATEZKO EGUNA</t>
  </si>
  <si>
    <t>MEJORA PISTA USIALDE - EGUARATS</t>
  </si>
  <si>
    <t xml:space="preserve"> </t>
  </si>
  <si>
    <t>INTERESES PRESTAMO, NUEVA CONDUCCION Y DEPOSITO</t>
  </si>
  <si>
    <t>EQUIPAMIENTO PERSONAL SERVICIOS MULTIPLES</t>
  </si>
  <si>
    <t>ASOCIACION MENDIALDEA-CEDERNA GARALUR</t>
  </si>
  <si>
    <t>SEGURIDAD SOCIAL PERSONAL ADMINISTRATIVO</t>
  </si>
  <si>
    <t>CONSERVACION Y MANTENIMIENTO AYUNTAMIENTO</t>
  </si>
  <si>
    <t>MANTENIMIENTO SERVICIOS INFORMATICOS-REPROGRAFIA</t>
  </si>
  <si>
    <t>SUSCRIPCIONES Y PUBLICACIONES MUNICIPALES</t>
  </si>
  <si>
    <t>SEGUROS AYUNTAMIENTO</t>
  </si>
  <si>
    <t>GASTOS BANCARIOS Y MANTENIMIENTO CUENTAS</t>
  </si>
  <si>
    <t>ASESORIA EXPEDIENTES ACTIVIDAD CLASIFICADAS</t>
  </si>
  <si>
    <t>CUOTA FEDERACION NAVARRA MUNICIPIOS-CONCEJOS</t>
  </si>
  <si>
    <t>KILOMETRAJE PERSONAL SERVICIOS MULTIPLES</t>
  </si>
  <si>
    <t>IMPUESTO VEHICULOS TRACCION MECANICA</t>
  </si>
  <si>
    <t>IMPUESTO CONSTRUCCION OBRAS - ICIO</t>
  </si>
  <si>
    <t>PARTICIPACION TRIBUTOS HACIENDA PUBLICA</t>
  </si>
  <si>
    <t>ENERGIA ELECTRICA DEPENDENCIAS MUNICIPALES</t>
  </si>
  <si>
    <t xml:space="preserve">AMORTIZACION PRESTAMO, NUEVA CONDUCCIÓN Y NUEVO DEPOSITO ERICE </t>
  </si>
  <si>
    <t>MANTENIMIENTO EQUIPO CLORADORES. (Luz, cloro,etc.)</t>
  </si>
  <si>
    <t>MANTENIMIENTO REDES ABASTECIMIENTO (Averías, tuberías)</t>
  </si>
  <si>
    <t>EQUIPAMIENTO MATERIAL DEPOSITOS (Cloradores,contadores)</t>
  </si>
  <si>
    <t>ALUMBRADO PUBLICO EGUARATS</t>
  </si>
  <si>
    <t>RED DE SENDEROS: MANTENIMIENTO Y MEJORAS</t>
  </si>
  <si>
    <t xml:space="preserve">EQUIPAMIENTO KULTUR ESKOLA </t>
  </si>
  <si>
    <t>MANCOMUNIDAD COMARCA PAMPLONA: Residuos Solidos</t>
  </si>
  <si>
    <t>LIBRE DETERMINACIÓN</t>
  </si>
  <si>
    <t>RETRIBUCION PERSONAL SERVICIOS MULTIPLES AL 75 %</t>
  </si>
  <si>
    <t>OBRAS MENORES</t>
  </si>
  <si>
    <t>3340 4820005</t>
  </si>
  <si>
    <t>SEGURIDAD SOCIAL PERSONAL SERVICIOS MULTIPLES</t>
  </si>
  <si>
    <t>0110 3100003</t>
  </si>
  <si>
    <t>0110 9130003</t>
  </si>
  <si>
    <t>4520 6390001</t>
  </si>
  <si>
    <t>4520 6320001</t>
  </si>
  <si>
    <t>CONDUCCION IZARBIL - EJECUCION MATERIAL Y DIRECCION FACULTATIVA</t>
  </si>
  <si>
    <t>TOTAL  1 4 1</t>
  </si>
  <si>
    <t>TOTAL  1 4 3</t>
  </si>
  <si>
    <t>TOTAL 1 4 5</t>
  </si>
  <si>
    <t>SUBVENCION FONDOS MMR NEXT EU CONDUCCION  IZARBIL</t>
  </si>
  <si>
    <t>DEPOSITO ERITZEGOITI - EJECUCION MATERIAL Y DIRECCION FACULTATIVA</t>
  </si>
  <si>
    <t>MANTENIMIENTO  ALUMBRADO PUBLICO EGUARATS</t>
  </si>
  <si>
    <t>4540 6920001</t>
  </si>
  <si>
    <t>IMPUESTO  INCREMENTO VALORES TERRENOS - PLUSVALIA</t>
  </si>
  <si>
    <t>MANTENIMIENTO ALUMBRADO PUBLICO ERITZE</t>
  </si>
  <si>
    <t>ALUMBRADO PUBLICO ERITZE</t>
  </si>
  <si>
    <t>MANTENIMIENTO KULTUR ESKOLA</t>
  </si>
  <si>
    <t>AUZOLAN ERITZE</t>
  </si>
  <si>
    <t xml:space="preserve"> ELECTRICA  ANTENA EGUARATS - ERITZE</t>
  </si>
  <si>
    <t>MANTENIMIENTO ANTENA TV - EGUARATS - ERITZE</t>
  </si>
  <si>
    <t>SUBVENCION ARREGLO CAMINO USIALDE</t>
  </si>
  <si>
    <t>SALDO TESORERÍA EXTINCIÓN CONCEJO DE ERITZEGOITI</t>
  </si>
  <si>
    <t>REFORMA KULTUR ESKOLA   PLANTA BAJA</t>
  </si>
  <si>
    <t>SUBVENCIÓN PIL DEPOSITO ERITZEGOITI</t>
  </si>
  <si>
    <t>SUBVENCIÓN PIL ICONDUCCIÓN IZARBIL</t>
  </si>
  <si>
    <t>APROVECHAMIENTO COMUNALES ERITZE</t>
  </si>
  <si>
    <t>TOTAL 1 9</t>
  </si>
  <si>
    <t>1650 2130001</t>
  </si>
  <si>
    <t>1650 2210003</t>
  </si>
  <si>
    <t>CREDITO A CONCERTAR OBRAS CONDUCCION IZARBIL Y DEPOSITO ERITZEGOITI</t>
  </si>
  <si>
    <t>AURREKONTUAK 2024 DIRU SARRERAK</t>
  </si>
  <si>
    <t>AURREKONTUAK 2024 GASTUAK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</si>
</sst>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0" fillId="0" borderId="0" xfId="0" applyNumberFormat="1"/>
    <xf numFmtId="2" fontId="0" fillId="0" borderId="0" xfId="0" applyNumberFormat="1"/>
    <xf numFmtId="0" fontId="3" fillId="0" borderId="0" xfId="0" applyFont="1"/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/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4" fillId="0" borderId="1" xfId="0" applyFont="1" applyBorder="1"/>
    <xf numFmtId="4" fontId="10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2" fontId="6" fillId="0" borderId="1" xfId="0" applyNumberFormat="1" applyFont="1" applyBorder="1"/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4" fontId="12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11" fillId="0" borderId="1" xfId="0" applyFont="1" applyBorder="1" applyAlignment="1">
      <alignment vertical="center"/>
    </xf>
    <xf numFmtId="2" fontId="3" fillId="0" borderId="1" xfId="0" applyNumberFormat="1" applyFont="1" applyBorder="1"/>
    <xf numFmtId="4" fontId="12" fillId="0" borderId="1" xfId="0" applyNumberFormat="1" applyFont="1" applyBorder="1" applyAlignment="1">
      <alignment horizontal="right" vertical="center"/>
    </xf>
    <xf numFmtId="2" fontId="12" fillId="0" borderId="1" xfId="0" applyNumberFormat="1" applyFont="1" applyBorder="1"/>
    <xf numFmtId="4" fontId="12" fillId="0" borderId="1" xfId="0" applyNumberFormat="1" applyFont="1" applyBorder="1"/>
    <xf numFmtId="4" fontId="12" fillId="2" borderId="1" xfId="0" applyNumberFormat="1" applyFont="1" applyFill="1" applyBorder="1"/>
    <xf numFmtId="4" fontId="6" fillId="2" borderId="1" xfId="0" applyNumberFormat="1" applyFont="1" applyFill="1" applyBorder="1"/>
    <xf numFmtId="4" fontId="11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3" fontId="0" fillId="0" borderId="0" xfId="0" applyNumberFormat="1"/>
    <xf numFmtId="4" fontId="3" fillId="0" borderId="0" xfId="0" applyNumberFormat="1" applyFont="1"/>
    <xf numFmtId="2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2" fontId="3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2" fontId="10" fillId="0" borderId="1" xfId="0" applyNumberFormat="1" applyFont="1" applyBorder="1" applyAlignment="1">
      <alignment horizontal="right" vertical="center"/>
    </xf>
    <xf numFmtId="4" fontId="4" fillId="0" borderId="0" xfId="0" applyNumberFormat="1" applyFont="1"/>
    <xf numFmtId="4" fontId="15" fillId="0" borderId="1" xfId="0" applyNumberFormat="1" applyFont="1" applyBorder="1"/>
    <xf numFmtId="0" fontId="14" fillId="0" borderId="0" xfId="0" applyFont="1"/>
    <xf numFmtId="4" fontId="16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/>
    <xf numFmtId="14" fontId="5" fillId="0" borderId="0" xfId="0" applyNumberFormat="1" applyFont="1"/>
    <xf numFmtId="14" fontId="6" fillId="0" borderId="0" xfId="0" applyNumberFormat="1" applyFont="1"/>
    <xf numFmtId="4" fontId="15" fillId="2" borderId="1" xfId="0" applyNumberFormat="1" applyFont="1" applyFill="1" applyBorder="1"/>
    <xf numFmtId="4" fontId="16" fillId="0" borderId="1" xfId="0" applyNumberFormat="1" applyFont="1" applyBorder="1"/>
    <xf numFmtId="0" fontId="0" fillId="0" borderId="1" xfId="0" applyBorder="1"/>
    <xf numFmtId="4" fontId="5" fillId="0" borderId="1" xfId="0" applyNumberFormat="1" applyFont="1" applyBorder="1"/>
    <xf numFmtId="0" fontId="13" fillId="2" borderId="1" xfId="0" applyFont="1" applyFill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10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C1" sqref="C1:E1"/>
    </sheetView>
  </sheetViews>
  <sheetFormatPr baseColWidth="10" defaultRowHeight="15" x14ac:dyDescent="0.25"/>
  <cols>
    <col min="1" max="1" width="2" customWidth="1"/>
    <col min="2" max="2" width="9.85546875" customWidth="1"/>
    <col min="3" max="3" width="9.5703125" customWidth="1"/>
    <col min="4" max="4" width="84.28515625" customWidth="1"/>
    <col min="5" max="5" width="12.140625" customWidth="1"/>
    <col min="6" max="6" width="12.5703125" customWidth="1"/>
    <col min="7" max="7" width="12.7109375" hidden="1" customWidth="1"/>
    <col min="8" max="8" width="13.28515625" hidden="1" customWidth="1"/>
    <col min="9" max="9" width="13.5703125" hidden="1" customWidth="1"/>
    <col min="10" max="10" width="13.85546875" hidden="1" customWidth="1"/>
    <col min="11" max="11" width="12.140625" hidden="1" customWidth="1"/>
    <col min="12" max="12" width="0" hidden="1" customWidth="1"/>
  </cols>
  <sheetData>
    <row r="1" spans="1:15" ht="27.75" customHeight="1" x14ac:dyDescent="0.35">
      <c r="C1" s="70" t="s">
        <v>218</v>
      </c>
      <c r="D1" s="70"/>
      <c r="E1" s="70"/>
      <c r="O1">
        <v>0</v>
      </c>
    </row>
    <row r="2" spans="1:15" x14ac:dyDescent="0.25">
      <c r="D2" s="60">
        <v>45358</v>
      </c>
    </row>
    <row r="3" spans="1:15" x14ac:dyDescent="0.25">
      <c r="A3" s="4"/>
      <c r="B3" s="4"/>
      <c r="C3" s="4"/>
      <c r="D3" s="4"/>
      <c r="E3" s="4"/>
      <c r="F3" s="4" t="s">
        <v>159</v>
      </c>
      <c r="G3" s="4"/>
      <c r="H3" s="4"/>
      <c r="I3" s="4"/>
      <c r="J3" s="4"/>
      <c r="K3" s="4"/>
      <c r="L3" s="4"/>
    </row>
    <row r="4" spans="1:15" x14ac:dyDescent="0.25">
      <c r="A4" s="4"/>
      <c r="B4" s="18">
        <v>1</v>
      </c>
      <c r="C4" s="18">
        <v>11200</v>
      </c>
      <c r="D4" s="18" t="s">
        <v>0</v>
      </c>
      <c r="E4" s="21">
        <v>2400</v>
      </c>
      <c r="F4" s="19"/>
      <c r="G4" s="4"/>
      <c r="H4" s="4"/>
      <c r="I4" s="4"/>
      <c r="J4" s="4"/>
      <c r="K4" s="4"/>
      <c r="L4" s="4"/>
    </row>
    <row r="5" spans="1:15" x14ac:dyDescent="0.25">
      <c r="A5" s="4"/>
      <c r="B5" s="18">
        <v>1</v>
      </c>
      <c r="C5" s="18">
        <v>11300</v>
      </c>
      <c r="D5" s="18" t="s">
        <v>1</v>
      </c>
      <c r="E5" s="21">
        <v>48000</v>
      </c>
      <c r="F5" s="19"/>
      <c r="G5" s="11">
        <v>47920.639999999999</v>
      </c>
      <c r="H5" s="8">
        <v>97.8</v>
      </c>
      <c r="I5" s="11">
        <v>44964.77</v>
      </c>
      <c r="J5" s="8">
        <v>93.83</v>
      </c>
      <c r="K5" s="11">
        <v>2955.87</v>
      </c>
      <c r="L5" s="4"/>
    </row>
    <row r="6" spans="1:15" x14ac:dyDescent="0.25">
      <c r="A6" s="4"/>
      <c r="B6" s="18">
        <v>1</v>
      </c>
      <c r="C6" s="18">
        <v>11500</v>
      </c>
      <c r="D6" s="18" t="s">
        <v>172</v>
      </c>
      <c r="E6" s="21">
        <v>20000</v>
      </c>
      <c r="F6" s="19"/>
      <c r="G6" s="11">
        <v>18228.41</v>
      </c>
      <c r="H6" s="8">
        <v>101.27</v>
      </c>
      <c r="I6" s="11">
        <v>17565.79</v>
      </c>
      <c r="J6" s="8">
        <v>96.36</v>
      </c>
      <c r="K6" s="8">
        <v>662.62</v>
      </c>
      <c r="L6" s="4"/>
    </row>
    <row r="7" spans="1:15" x14ac:dyDescent="0.25">
      <c r="A7" s="4"/>
      <c r="B7" s="18">
        <v>1</v>
      </c>
      <c r="C7" s="18">
        <v>11600</v>
      </c>
      <c r="D7" s="18" t="s">
        <v>201</v>
      </c>
      <c r="E7" s="47">
        <v>3000</v>
      </c>
      <c r="F7" s="23"/>
      <c r="G7" s="4"/>
      <c r="H7" s="4"/>
      <c r="I7" s="4"/>
      <c r="J7" s="4"/>
      <c r="K7" s="4"/>
      <c r="L7" s="4"/>
    </row>
    <row r="8" spans="1:15" x14ac:dyDescent="0.25">
      <c r="A8" s="4"/>
      <c r="B8" s="18">
        <v>1</v>
      </c>
      <c r="C8" s="18">
        <v>13000</v>
      </c>
      <c r="D8" s="18" t="s">
        <v>143</v>
      </c>
      <c r="E8" s="21">
        <v>900</v>
      </c>
      <c r="F8" s="64"/>
      <c r="G8" s="11">
        <v>2300.0300000000002</v>
      </c>
      <c r="H8" s="8">
        <v>115</v>
      </c>
      <c r="I8" s="11">
        <v>2104.94</v>
      </c>
      <c r="J8" s="8">
        <v>91.52</v>
      </c>
      <c r="K8" s="8">
        <v>195.09</v>
      </c>
      <c r="L8" s="4"/>
    </row>
    <row r="9" spans="1:15" x14ac:dyDescent="0.25">
      <c r="A9" s="4"/>
      <c r="B9" s="22" t="s">
        <v>2</v>
      </c>
      <c r="C9" s="23"/>
      <c r="D9" s="23"/>
      <c r="E9" s="65">
        <f>SUM(E4:E8)</f>
        <v>74300</v>
      </c>
      <c r="F9" s="65">
        <f>E9</f>
        <v>74300</v>
      </c>
      <c r="G9" s="9">
        <v>66718.259999999995</v>
      </c>
      <c r="H9" s="10">
        <v>94.26</v>
      </c>
      <c r="I9" s="9">
        <v>4065.52</v>
      </c>
      <c r="J9" s="4"/>
      <c r="K9" s="4"/>
      <c r="L9" s="4"/>
    </row>
    <row r="10" spans="1:15" x14ac:dyDescent="0.25">
      <c r="A10" s="4"/>
      <c r="B10" s="22"/>
      <c r="C10" s="23"/>
      <c r="D10" s="23"/>
      <c r="E10" s="47"/>
      <c r="F10" s="22"/>
      <c r="G10" s="9"/>
      <c r="H10" s="10"/>
      <c r="I10" s="9"/>
      <c r="J10" s="4"/>
      <c r="K10" s="4"/>
      <c r="L10" s="4"/>
    </row>
    <row r="11" spans="1:15" x14ac:dyDescent="0.25">
      <c r="A11" s="4"/>
      <c r="B11" s="18">
        <v>1</v>
      </c>
      <c r="C11" s="18">
        <v>29000</v>
      </c>
      <c r="D11" s="18" t="s">
        <v>173</v>
      </c>
      <c r="E11" s="21">
        <v>7000</v>
      </c>
      <c r="F11" s="19"/>
      <c r="G11" s="11">
        <v>6473.72</v>
      </c>
      <c r="H11" s="8">
        <v>64.739999999999995</v>
      </c>
      <c r="I11" s="11">
        <v>4655.21</v>
      </c>
      <c r="J11" s="8">
        <v>71.91</v>
      </c>
      <c r="K11" s="11">
        <v>1818.51</v>
      </c>
      <c r="L11" s="4"/>
    </row>
    <row r="12" spans="1:15" x14ac:dyDescent="0.25">
      <c r="A12" s="4"/>
      <c r="B12" s="22" t="s">
        <v>3</v>
      </c>
      <c r="C12" s="23"/>
      <c r="D12" s="23"/>
      <c r="E12" s="47">
        <f>SUM(E11)</f>
        <v>7000</v>
      </c>
      <c r="F12" s="24">
        <f>E12</f>
        <v>7000</v>
      </c>
      <c r="G12" s="9">
        <v>4655.21</v>
      </c>
      <c r="H12" s="10">
        <v>71.91</v>
      </c>
      <c r="I12" s="9">
        <v>1818.51</v>
      </c>
      <c r="J12" s="4"/>
      <c r="K12" s="4"/>
      <c r="L12" s="4"/>
    </row>
    <row r="13" spans="1:15" x14ac:dyDescent="0.25">
      <c r="A13" s="4"/>
      <c r="B13" s="22"/>
      <c r="C13" s="23"/>
      <c r="D13" s="23"/>
      <c r="E13" s="47"/>
      <c r="F13" s="22"/>
      <c r="G13" s="9"/>
      <c r="H13" s="10"/>
      <c r="I13" s="9"/>
      <c r="J13" s="4"/>
      <c r="K13" s="4"/>
      <c r="L13" s="4"/>
    </row>
    <row r="14" spans="1:15" x14ac:dyDescent="0.25">
      <c r="A14" s="4"/>
      <c r="B14" s="18">
        <v>1</v>
      </c>
      <c r="C14" s="18">
        <v>3000000</v>
      </c>
      <c r="D14" s="18" t="s">
        <v>4</v>
      </c>
      <c r="E14" s="21">
        <v>28000</v>
      </c>
      <c r="F14" s="19"/>
      <c r="G14" s="11">
        <v>25526.61</v>
      </c>
      <c r="H14" s="8">
        <v>89.57</v>
      </c>
      <c r="I14" s="11">
        <v>22686.01</v>
      </c>
      <c r="J14" s="8">
        <v>88.87</v>
      </c>
      <c r="K14" s="11">
        <v>2840.6</v>
      </c>
      <c r="L14" s="4"/>
    </row>
    <row r="15" spans="1:15" x14ac:dyDescent="0.25">
      <c r="A15" s="4"/>
      <c r="B15" s="18">
        <v>1</v>
      </c>
      <c r="C15" s="18">
        <v>32500</v>
      </c>
      <c r="D15" s="18" t="s">
        <v>5</v>
      </c>
      <c r="E15" s="21">
        <v>2000</v>
      </c>
      <c r="F15" s="19"/>
      <c r="G15" s="11">
        <v>1135.3</v>
      </c>
      <c r="H15" s="8">
        <v>113.53</v>
      </c>
      <c r="I15" s="8">
        <v>850</v>
      </c>
      <c r="J15" s="8">
        <v>74.87</v>
      </c>
      <c r="K15" s="8">
        <v>285.3</v>
      </c>
      <c r="L15" s="4"/>
    </row>
    <row r="16" spans="1:15" x14ac:dyDescent="0.25">
      <c r="A16" s="4"/>
      <c r="B16" s="18">
        <v>1</v>
      </c>
      <c r="C16" s="18">
        <v>33200</v>
      </c>
      <c r="D16" s="18" t="s">
        <v>6</v>
      </c>
      <c r="E16" s="53">
        <v>300</v>
      </c>
      <c r="F16" s="18"/>
      <c r="G16" s="8">
        <v>191.13</v>
      </c>
      <c r="H16" s="8">
        <v>95.57</v>
      </c>
      <c r="I16" s="8">
        <v>191.13</v>
      </c>
      <c r="J16" s="8">
        <v>100</v>
      </c>
      <c r="K16" s="4"/>
      <c r="L16" s="4"/>
    </row>
    <row r="17" spans="1:12" x14ac:dyDescent="0.25">
      <c r="A17" s="4"/>
      <c r="B17" s="18">
        <v>1</v>
      </c>
      <c r="C17" s="18">
        <v>39211</v>
      </c>
      <c r="D17" s="18" t="s">
        <v>7</v>
      </c>
      <c r="E17" s="53">
        <v>400</v>
      </c>
      <c r="F17" s="18"/>
      <c r="G17" s="8">
        <v>100</v>
      </c>
      <c r="H17" s="4"/>
      <c r="I17" s="4"/>
      <c r="J17" s="4"/>
      <c r="K17" s="4"/>
      <c r="L17" s="4"/>
    </row>
    <row r="18" spans="1:12" x14ac:dyDescent="0.25">
      <c r="A18" s="4"/>
      <c r="B18" s="18">
        <v>1</v>
      </c>
      <c r="C18" s="18">
        <v>3991000</v>
      </c>
      <c r="D18" s="18" t="s">
        <v>8</v>
      </c>
      <c r="E18" s="53">
        <v>150</v>
      </c>
      <c r="F18" s="18"/>
      <c r="G18" s="8">
        <v>100</v>
      </c>
      <c r="H18" s="4"/>
      <c r="I18" s="4"/>
      <c r="J18" s="4"/>
      <c r="K18" s="4"/>
      <c r="L18" s="4"/>
    </row>
    <row r="19" spans="1:12" x14ac:dyDescent="0.25">
      <c r="A19" s="4"/>
      <c r="B19" s="18">
        <v>1</v>
      </c>
      <c r="C19" s="18">
        <v>3991001</v>
      </c>
      <c r="D19" s="18" t="s">
        <v>9</v>
      </c>
      <c r="E19" s="57">
        <v>3000</v>
      </c>
      <c r="F19" s="19"/>
      <c r="G19" s="11">
        <v>6239.79</v>
      </c>
      <c r="H19" s="8">
        <v>283.63</v>
      </c>
      <c r="I19" s="11">
        <v>6239.79</v>
      </c>
      <c r="J19" s="8">
        <v>100</v>
      </c>
      <c r="K19" s="4"/>
      <c r="L19" s="4"/>
    </row>
    <row r="20" spans="1:12" x14ac:dyDescent="0.25">
      <c r="A20" s="4"/>
      <c r="B20" s="22" t="s">
        <v>10</v>
      </c>
      <c r="C20" s="23"/>
      <c r="D20" s="23"/>
      <c r="E20" s="47">
        <f>SUM(E14:E19)</f>
        <v>33850</v>
      </c>
      <c r="F20" s="24">
        <f>E20</f>
        <v>33850</v>
      </c>
      <c r="G20" s="9">
        <v>30196.81</v>
      </c>
      <c r="H20" s="10">
        <v>90.62</v>
      </c>
      <c r="I20" s="9">
        <v>3125.9</v>
      </c>
      <c r="J20" s="4"/>
      <c r="K20" s="4"/>
      <c r="L20" s="4"/>
    </row>
    <row r="21" spans="1:12" x14ac:dyDescent="0.25">
      <c r="A21" s="4"/>
      <c r="B21" s="22"/>
      <c r="C21" s="23"/>
      <c r="D21" s="23"/>
      <c r="E21" s="47"/>
      <c r="F21" s="22"/>
      <c r="G21" s="9"/>
      <c r="H21" s="10"/>
      <c r="I21" s="9"/>
      <c r="J21" s="4"/>
      <c r="K21" s="4"/>
      <c r="L21" s="4"/>
    </row>
    <row r="22" spans="1:12" x14ac:dyDescent="0.25">
      <c r="A22" s="4"/>
      <c r="B22" s="18">
        <v>1</v>
      </c>
      <c r="C22" s="18">
        <v>42000</v>
      </c>
      <c r="D22" s="18" t="s">
        <v>11</v>
      </c>
      <c r="E22" s="53">
        <v>250</v>
      </c>
      <c r="F22" s="18"/>
      <c r="G22" s="8">
        <v>73.38</v>
      </c>
      <c r="H22" s="8">
        <v>24.46</v>
      </c>
      <c r="I22" s="8">
        <v>73.38</v>
      </c>
      <c r="J22" s="8">
        <v>100</v>
      </c>
      <c r="K22" s="4"/>
      <c r="L22" s="4"/>
    </row>
    <row r="23" spans="1:12" x14ac:dyDescent="0.25">
      <c r="A23" s="4"/>
      <c r="B23" s="18">
        <v>1</v>
      </c>
      <c r="C23" s="18">
        <v>42090</v>
      </c>
      <c r="D23" s="18" t="s">
        <v>12</v>
      </c>
      <c r="E23" s="53">
        <v>20</v>
      </c>
      <c r="F23" s="18"/>
      <c r="G23" s="8">
        <v>14.89</v>
      </c>
      <c r="H23" s="8">
        <v>99.27</v>
      </c>
      <c r="I23" s="8">
        <v>14.89</v>
      </c>
      <c r="J23" s="8">
        <v>100</v>
      </c>
      <c r="K23" s="4"/>
      <c r="L23" s="4"/>
    </row>
    <row r="24" spans="1:12" x14ac:dyDescent="0.25">
      <c r="A24" s="4"/>
      <c r="B24" s="18">
        <v>1</v>
      </c>
      <c r="C24" s="18">
        <v>45000</v>
      </c>
      <c r="D24" s="18" t="s">
        <v>174</v>
      </c>
      <c r="E24" s="21">
        <v>117000</v>
      </c>
      <c r="F24" s="19"/>
      <c r="G24" s="11">
        <v>66694.210000000006</v>
      </c>
      <c r="H24" s="8">
        <v>98.37</v>
      </c>
      <c r="I24" s="11">
        <v>66694.210000000006</v>
      </c>
      <c r="J24" s="8">
        <v>100</v>
      </c>
      <c r="K24" s="4"/>
      <c r="L24" s="4"/>
    </row>
    <row r="25" spans="1:12" x14ac:dyDescent="0.25">
      <c r="A25" s="4"/>
      <c r="B25" s="18">
        <v>1</v>
      </c>
      <c r="C25" s="18">
        <v>4508001</v>
      </c>
      <c r="D25" s="18" t="s">
        <v>13</v>
      </c>
      <c r="E25" s="21">
        <v>3500</v>
      </c>
      <c r="F25" s="19"/>
      <c r="G25" s="11">
        <v>1376.37</v>
      </c>
      <c r="H25" s="8">
        <v>105.87</v>
      </c>
      <c r="I25" s="11">
        <v>1376.37</v>
      </c>
      <c r="J25" s="8">
        <v>100</v>
      </c>
      <c r="K25" s="4"/>
      <c r="L25" s="4"/>
    </row>
    <row r="26" spans="1:12" x14ac:dyDescent="0.25">
      <c r="A26" s="4"/>
      <c r="B26" s="18">
        <v>1</v>
      </c>
      <c r="C26" s="18">
        <v>4508002</v>
      </c>
      <c r="D26" s="18" t="s">
        <v>14</v>
      </c>
      <c r="E26" s="53">
        <v>200</v>
      </c>
      <c r="F26" s="18"/>
      <c r="G26" s="8">
        <v>297.51</v>
      </c>
      <c r="H26" s="8">
        <v>148.76</v>
      </c>
      <c r="I26" s="8">
        <v>247.93</v>
      </c>
      <c r="J26" s="8">
        <v>83.34</v>
      </c>
      <c r="K26" s="8">
        <v>49.58</v>
      </c>
      <c r="L26" s="4"/>
    </row>
    <row r="27" spans="1:12" x14ac:dyDescent="0.25">
      <c r="A27" s="4"/>
      <c r="B27" s="22">
        <v>1</v>
      </c>
      <c r="C27" s="69">
        <v>46220</v>
      </c>
      <c r="D27" s="19" t="s">
        <v>209</v>
      </c>
      <c r="E27" s="21">
        <v>30000</v>
      </c>
      <c r="F27" s="22"/>
      <c r="G27" s="9"/>
      <c r="H27" s="10"/>
      <c r="I27" s="4"/>
      <c r="J27" s="4"/>
      <c r="K27" s="4"/>
      <c r="L27" s="4"/>
    </row>
    <row r="28" spans="1:12" x14ac:dyDescent="0.25">
      <c r="A28" s="4"/>
      <c r="B28" s="22" t="s">
        <v>15</v>
      </c>
      <c r="C28" s="23"/>
      <c r="D28" s="23"/>
      <c r="E28" s="47">
        <f>SUM(E22:E27)</f>
        <v>150970</v>
      </c>
      <c r="F28" s="23">
        <f>E28</f>
        <v>150970</v>
      </c>
      <c r="G28" s="10">
        <v>99.36</v>
      </c>
      <c r="H28" s="9">
        <v>96939.91</v>
      </c>
      <c r="I28" s="10">
        <v>99.95</v>
      </c>
      <c r="J28" s="10">
        <v>49.58</v>
      </c>
      <c r="K28" s="4"/>
      <c r="L28" s="4"/>
    </row>
    <row r="29" spans="1:12" x14ac:dyDescent="0.25">
      <c r="A29" s="4"/>
      <c r="B29" s="22"/>
      <c r="C29" s="23"/>
      <c r="D29" s="23"/>
      <c r="E29" s="47"/>
      <c r="F29" s="23"/>
      <c r="G29" s="10"/>
      <c r="H29" s="9"/>
      <c r="I29" s="10"/>
      <c r="J29" s="10"/>
      <c r="K29" s="4"/>
      <c r="L29" s="4"/>
    </row>
    <row r="30" spans="1:12" x14ac:dyDescent="0.25">
      <c r="A30" s="4"/>
      <c r="B30" s="18">
        <v>1</v>
      </c>
      <c r="C30" s="18">
        <v>52000</v>
      </c>
      <c r="D30" s="18" t="s">
        <v>16</v>
      </c>
      <c r="E30" s="53">
        <v>10</v>
      </c>
      <c r="F30" s="18"/>
      <c r="G30" s="8">
        <v>0.3</v>
      </c>
      <c r="H30" s="8">
        <v>0.3</v>
      </c>
      <c r="I30" s="8">
        <v>0.3</v>
      </c>
      <c r="J30" s="8">
        <v>100</v>
      </c>
      <c r="K30" s="4"/>
      <c r="L30" s="4"/>
    </row>
    <row r="31" spans="1:12" x14ac:dyDescent="0.25">
      <c r="A31" s="4"/>
      <c r="B31" s="18">
        <v>1</v>
      </c>
      <c r="C31" s="18">
        <v>5410001</v>
      </c>
      <c r="D31" s="18" t="s">
        <v>17</v>
      </c>
      <c r="E31" s="21">
        <v>4500</v>
      </c>
      <c r="F31" s="19"/>
      <c r="G31" s="11">
        <v>4645.68</v>
      </c>
      <c r="H31" s="8">
        <v>100.99</v>
      </c>
      <c r="I31" s="11">
        <v>4645.68</v>
      </c>
      <c r="J31" s="8">
        <v>100</v>
      </c>
      <c r="K31" s="4"/>
      <c r="L31" s="4"/>
    </row>
    <row r="32" spans="1:12" x14ac:dyDescent="0.25">
      <c r="A32" s="4"/>
      <c r="B32" s="18">
        <v>1</v>
      </c>
      <c r="C32" s="18">
        <v>5410002</v>
      </c>
      <c r="D32" s="18" t="s">
        <v>18</v>
      </c>
      <c r="E32" s="21">
        <v>3400</v>
      </c>
      <c r="F32" s="19"/>
      <c r="G32" s="11">
        <v>3102.08</v>
      </c>
      <c r="H32" s="8">
        <v>103.4</v>
      </c>
      <c r="I32" s="11">
        <v>3102.08</v>
      </c>
      <c r="J32" s="8">
        <v>100</v>
      </c>
      <c r="K32" s="4"/>
      <c r="L32" s="4"/>
    </row>
    <row r="33" spans="1:12" x14ac:dyDescent="0.25">
      <c r="A33" s="4"/>
      <c r="B33" s="18">
        <v>1</v>
      </c>
      <c r="C33" s="18">
        <v>5410003</v>
      </c>
      <c r="D33" s="18" t="s">
        <v>19</v>
      </c>
      <c r="E33" s="21">
        <v>1000</v>
      </c>
      <c r="F33" s="19"/>
      <c r="G33" s="8">
        <v>860.11</v>
      </c>
      <c r="H33" s="8">
        <v>86.01</v>
      </c>
      <c r="I33" s="8">
        <v>860.11</v>
      </c>
      <c r="J33" s="8">
        <v>100</v>
      </c>
      <c r="K33" s="4"/>
      <c r="L33" s="4"/>
    </row>
    <row r="34" spans="1:12" x14ac:dyDescent="0.25">
      <c r="A34" s="4"/>
      <c r="B34" s="18">
        <v>1</v>
      </c>
      <c r="C34" s="18">
        <v>5543002</v>
      </c>
      <c r="D34" s="18" t="s">
        <v>20</v>
      </c>
      <c r="E34" s="21">
        <v>4100</v>
      </c>
      <c r="F34" s="19"/>
      <c r="G34" s="11">
        <v>3923.05</v>
      </c>
      <c r="H34" s="8">
        <v>112.09</v>
      </c>
      <c r="I34" s="11">
        <v>3923.05</v>
      </c>
      <c r="J34" s="8">
        <v>100</v>
      </c>
      <c r="K34" s="4"/>
      <c r="L34" s="4"/>
    </row>
    <row r="35" spans="1:12" x14ac:dyDescent="0.25">
      <c r="A35" s="4"/>
      <c r="B35" s="18">
        <v>1</v>
      </c>
      <c r="C35" s="52">
        <v>5543003</v>
      </c>
      <c r="D35" s="18" t="s">
        <v>213</v>
      </c>
      <c r="E35" s="21">
        <v>1200</v>
      </c>
      <c r="F35" s="19"/>
      <c r="G35" s="11"/>
      <c r="H35" s="8"/>
      <c r="I35" s="11"/>
      <c r="J35" s="8"/>
      <c r="K35" s="4"/>
      <c r="L35" s="4"/>
    </row>
    <row r="36" spans="1:12" x14ac:dyDescent="0.25">
      <c r="A36" s="4"/>
      <c r="B36" s="18">
        <v>1</v>
      </c>
      <c r="C36" s="18">
        <v>5545001</v>
      </c>
      <c r="D36" s="18" t="s">
        <v>141</v>
      </c>
      <c r="E36" s="21">
        <v>3500</v>
      </c>
      <c r="F36" s="19"/>
      <c r="G36" s="11">
        <v>3922.65</v>
      </c>
      <c r="H36" s="8">
        <v>130.76</v>
      </c>
      <c r="I36" s="11">
        <v>3922.65</v>
      </c>
      <c r="J36" s="8">
        <v>100</v>
      </c>
      <c r="K36" s="4"/>
      <c r="L36" s="4"/>
    </row>
    <row r="37" spans="1:12" x14ac:dyDescent="0.25">
      <c r="A37" s="4"/>
      <c r="B37" s="18">
        <v>1</v>
      </c>
      <c r="C37" s="18">
        <v>5545002</v>
      </c>
      <c r="D37" s="18" t="s">
        <v>21</v>
      </c>
      <c r="E37" s="21">
        <v>6500</v>
      </c>
      <c r="F37" s="19"/>
      <c r="G37" s="11">
        <v>9611.73</v>
      </c>
      <c r="H37" s="8">
        <v>113.08</v>
      </c>
      <c r="I37" s="11">
        <v>9611.73</v>
      </c>
      <c r="J37" s="8">
        <v>100</v>
      </c>
      <c r="K37" s="4"/>
      <c r="L37" s="4"/>
    </row>
    <row r="38" spans="1:12" x14ac:dyDescent="0.25">
      <c r="A38" s="4"/>
      <c r="B38" s="18">
        <v>1</v>
      </c>
      <c r="C38" s="18">
        <v>5545003</v>
      </c>
      <c r="D38" s="18" t="s">
        <v>142</v>
      </c>
      <c r="E38" s="21">
        <v>2500</v>
      </c>
      <c r="F38" s="19"/>
      <c r="G38" s="11">
        <v>2420</v>
      </c>
      <c r="H38" s="8">
        <v>100.83</v>
      </c>
      <c r="I38" s="11">
        <v>2420</v>
      </c>
      <c r="J38" s="8">
        <v>100</v>
      </c>
      <c r="K38" s="4"/>
      <c r="L38" s="4"/>
    </row>
    <row r="39" spans="1:12" x14ac:dyDescent="0.25">
      <c r="A39" s="4"/>
      <c r="B39" s="22" t="s">
        <v>22</v>
      </c>
      <c r="C39" s="23"/>
      <c r="D39" s="23"/>
      <c r="E39" s="47">
        <f>SUM(E30:E38)</f>
        <v>26710</v>
      </c>
      <c r="F39" s="24">
        <f>E39</f>
        <v>26710</v>
      </c>
      <c r="G39" s="9">
        <v>28485.599999999999</v>
      </c>
      <c r="H39" s="10">
        <v>100</v>
      </c>
      <c r="I39" s="4"/>
      <c r="J39" s="4"/>
      <c r="K39" s="4"/>
      <c r="L39" s="4"/>
    </row>
    <row r="40" spans="1:12" x14ac:dyDescent="0.25">
      <c r="A40" s="4"/>
      <c r="B40" s="18">
        <v>1</v>
      </c>
      <c r="C40" s="52">
        <v>7505001</v>
      </c>
      <c r="D40" s="18" t="s">
        <v>184</v>
      </c>
      <c r="E40" s="57">
        <v>30000</v>
      </c>
      <c r="F40" s="19"/>
      <c r="G40" s="11"/>
      <c r="H40" s="8"/>
      <c r="I40" s="11"/>
      <c r="J40" s="8"/>
      <c r="K40" s="4"/>
      <c r="L40" s="4"/>
    </row>
    <row r="41" spans="1:12" x14ac:dyDescent="0.25">
      <c r="A41" s="4"/>
      <c r="B41" s="18">
        <v>1</v>
      </c>
      <c r="C41" s="18">
        <v>7200001</v>
      </c>
      <c r="D41" s="18" t="s">
        <v>197</v>
      </c>
      <c r="E41" s="21">
        <v>192650.31</v>
      </c>
      <c r="F41" s="20"/>
      <c r="G41" s="4"/>
      <c r="H41" s="4"/>
      <c r="I41" s="4"/>
      <c r="J41" s="4"/>
      <c r="K41" s="4"/>
      <c r="L41" s="4"/>
    </row>
    <row r="42" spans="1:12" x14ac:dyDescent="0.25">
      <c r="A42" s="4"/>
      <c r="B42" s="18">
        <v>1</v>
      </c>
      <c r="C42" s="18">
        <v>7508002</v>
      </c>
      <c r="D42" s="18" t="s">
        <v>212</v>
      </c>
      <c r="E42" s="21">
        <v>141794.71</v>
      </c>
      <c r="F42" s="20"/>
      <c r="G42" s="4"/>
      <c r="H42" s="4"/>
      <c r="I42" s="4"/>
      <c r="J42" s="4"/>
      <c r="K42" s="4"/>
      <c r="L42" s="4"/>
    </row>
    <row r="43" spans="1:12" x14ac:dyDescent="0.25">
      <c r="A43" s="4"/>
      <c r="B43" s="18">
        <v>1</v>
      </c>
      <c r="C43" s="18">
        <v>7508003</v>
      </c>
      <c r="D43" s="18" t="s">
        <v>211</v>
      </c>
      <c r="E43" s="21">
        <v>142888.32999999999</v>
      </c>
      <c r="F43" s="20"/>
      <c r="G43" s="4"/>
      <c r="H43" s="4"/>
      <c r="I43" s="4"/>
      <c r="J43" s="4"/>
      <c r="K43" s="4"/>
      <c r="L43" s="4"/>
    </row>
    <row r="44" spans="1:12" x14ac:dyDescent="0.25">
      <c r="A44" s="4"/>
      <c r="B44" s="18">
        <v>1</v>
      </c>
      <c r="C44" s="52">
        <v>7508004</v>
      </c>
      <c r="D44" s="18" t="s">
        <v>208</v>
      </c>
      <c r="E44" s="21">
        <v>6000</v>
      </c>
      <c r="F44" s="20"/>
      <c r="G44" s="4"/>
      <c r="H44" s="4"/>
      <c r="I44" s="4"/>
      <c r="J44" s="4"/>
      <c r="K44" s="4"/>
      <c r="L44" s="4"/>
    </row>
    <row r="45" spans="1:12" x14ac:dyDescent="0.25">
      <c r="A45" s="4"/>
      <c r="B45" s="22" t="s">
        <v>23</v>
      </c>
      <c r="C45" s="23"/>
      <c r="D45" s="23"/>
      <c r="E45" s="47">
        <f>SUM(E40:E44)</f>
        <v>513333.35</v>
      </c>
      <c r="F45" s="25">
        <f>E45</f>
        <v>513333.35</v>
      </c>
      <c r="G45" s="4"/>
      <c r="H45" s="4"/>
      <c r="I45" s="4"/>
      <c r="J45" s="4"/>
      <c r="K45" s="4"/>
      <c r="L45" s="4"/>
    </row>
    <row r="46" spans="1:12" x14ac:dyDescent="0.25">
      <c r="A46" s="4"/>
      <c r="B46" s="22"/>
      <c r="C46" s="23"/>
      <c r="D46" s="23"/>
      <c r="E46" s="47"/>
      <c r="F46" s="25"/>
      <c r="G46" s="4"/>
      <c r="H46" s="4"/>
      <c r="I46" s="4"/>
      <c r="J46" s="4"/>
      <c r="K46" s="4"/>
      <c r="L46" s="4"/>
    </row>
    <row r="47" spans="1:12" x14ac:dyDescent="0.25">
      <c r="A47" s="4"/>
      <c r="B47" s="18">
        <v>1</v>
      </c>
      <c r="C47" s="18">
        <v>9130003</v>
      </c>
      <c r="D47" s="18" t="s">
        <v>217</v>
      </c>
      <c r="E47" s="21">
        <v>100000</v>
      </c>
      <c r="F47" s="20"/>
      <c r="G47" s="4"/>
      <c r="H47" s="4"/>
      <c r="I47" s="4"/>
      <c r="J47" s="4"/>
      <c r="K47" s="4"/>
      <c r="L47" s="4"/>
    </row>
    <row r="48" spans="1:12" x14ac:dyDescent="0.25">
      <c r="A48" s="4"/>
      <c r="B48" s="22" t="s">
        <v>214</v>
      </c>
      <c r="C48" s="23"/>
      <c r="D48" s="23"/>
      <c r="E48" s="25">
        <f>E47</f>
        <v>100000</v>
      </c>
      <c r="F48" s="33">
        <f>E48</f>
        <v>100000</v>
      </c>
      <c r="G48" s="4"/>
      <c r="H48" s="4"/>
      <c r="I48" s="4"/>
      <c r="J48" s="4"/>
      <c r="K48" s="4"/>
      <c r="L48" s="4"/>
    </row>
    <row r="49" spans="1:12" x14ac:dyDescent="0.25">
      <c r="A49" s="4"/>
      <c r="B49" s="22" t="s">
        <v>140</v>
      </c>
      <c r="C49" s="23"/>
      <c r="D49" s="23"/>
      <c r="E49" s="47">
        <f>SUM(E45,E39,E28,E20,E12,E9,E48)</f>
        <v>906163.35</v>
      </c>
      <c r="F49" s="23">
        <f>SUM(F4:F48)</f>
        <v>906163.35</v>
      </c>
      <c r="G49" s="10">
        <v>100.54</v>
      </c>
      <c r="H49" s="9">
        <v>251345.22</v>
      </c>
      <c r="I49" s="10">
        <v>96.52</v>
      </c>
      <c r="J49" s="9">
        <v>9059.51</v>
      </c>
      <c r="K49" s="4"/>
      <c r="L49" s="4"/>
    </row>
    <row r="50" spans="1:12" x14ac:dyDescent="0.25">
      <c r="A50" s="1"/>
      <c r="B50" s="4"/>
      <c r="C50" s="4"/>
      <c r="D50" s="4"/>
      <c r="E50" s="5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B55" s="2"/>
      <c r="C55" s="2"/>
      <c r="D55" s="2"/>
      <c r="E55" s="2"/>
      <c r="F55" s="2"/>
    </row>
    <row r="56" spans="1:12" x14ac:dyDescent="0.25">
      <c r="B56" s="2"/>
      <c r="C56" s="2"/>
      <c r="D56" s="2"/>
      <c r="E56" s="2"/>
      <c r="F56" s="2"/>
    </row>
    <row r="57" spans="1:12" x14ac:dyDescent="0.25">
      <c r="B57" s="2"/>
      <c r="C57" s="2"/>
      <c r="D57" s="2"/>
      <c r="E57" s="2"/>
      <c r="F57" s="2"/>
    </row>
    <row r="58" spans="1:12" x14ac:dyDescent="0.25">
      <c r="B58" s="2"/>
      <c r="C58" s="2"/>
      <c r="D58" s="2"/>
      <c r="E58" s="2"/>
      <c r="F58" s="2"/>
    </row>
  </sheetData>
  <mergeCells count="1">
    <mergeCell ref="C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workbookViewId="0">
      <selection activeCell="O9" sqref="O9"/>
    </sheetView>
  </sheetViews>
  <sheetFormatPr baseColWidth="10" defaultRowHeight="15" x14ac:dyDescent="0.25"/>
  <cols>
    <col min="1" max="1" width="0.7109375" customWidth="1"/>
    <col min="2" max="2" width="0.85546875" customWidth="1"/>
    <col min="3" max="3" width="12.28515625" customWidth="1"/>
    <col min="4" max="4" width="12.85546875" customWidth="1"/>
    <col min="5" max="5" width="63.5703125" customWidth="1"/>
    <col min="6" max="10" width="0" hidden="1" customWidth="1"/>
    <col min="11" max="11" width="2.7109375" hidden="1" customWidth="1"/>
    <col min="12" max="12" width="10.140625" customWidth="1"/>
    <col min="13" max="13" width="11" customWidth="1"/>
  </cols>
  <sheetData>
    <row r="1" spans="1:19" ht="25.5" customHeight="1" x14ac:dyDescent="0.35">
      <c r="D1" s="70" t="s">
        <v>219</v>
      </c>
      <c r="E1" s="71"/>
    </row>
    <row r="2" spans="1:19" x14ac:dyDescent="0.25">
      <c r="C2" s="7"/>
      <c r="D2" s="7"/>
      <c r="E2" s="61">
        <v>45358</v>
      </c>
      <c r="F2" s="7"/>
      <c r="G2" s="7"/>
      <c r="H2" s="7"/>
      <c r="I2" s="7"/>
      <c r="J2" s="7"/>
      <c r="K2" s="7"/>
      <c r="L2" s="7"/>
      <c r="M2" s="7"/>
    </row>
    <row r="3" spans="1:19" x14ac:dyDescent="0.25">
      <c r="A3" s="2"/>
      <c r="B3" s="3"/>
      <c r="C3" s="26"/>
      <c r="D3" s="27" t="s">
        <v>189</v>
      </c>
      <c r="E3" s="27" t="s">
        <v>160</v>
      </c>
      <c r="F3" s="27"/>
      <c r="G3" s="27"/>
      <c r="H3" s="27"/>
      <c r="I3" s="27"/>
      <c r="J3" s="27"/>
      <c r="K3" s="26"/>
      <c r="L3" s="68">
        <v>4448.74</v>
      </c>
      <c r="M3" s="18"/>
    </row>
    <row r="4" spans="1:19" x14ac:dyDescent="0.25">
      <c r="A4" s="2"/>
      <c r="B4" s="2"/>
      <c r="C4" s="27" t="s">
        <v>24</v>
      </c>
      <c r="D4" s="28"/>
      <c r="E4" s="28"/>
      <c r="F4" s="28">
        <v>365.85</v>
      </c>
      <c r="G4" s="28">
        <v>100</v>
      </c>
      <c r="H4" s="28">
        <v>365.85</v>
      </c>
      <c r="I4" s="28">
        <v>100</v>
      </c>
      <c r="J4" s="26"/>
      <c r="K4" s="26"/>
      <c r="L4" s="29">
        <f>SUM(L3:L3)</f>
        <v>4448.74</v>
      </c>
      <c r="M4" s="26"/>
    </row>
    <row r="5" spans="1:19" x14ac:dyDescent="0.25">
      <c r="A5" s="2"/>
      <c r="B5" s="2"/>
      <c r="C5" s="27"/>
      <c r="D5" s="27"/>
      <c r="E5" s="28"/>
      <c r="F5" s="30"/>
      <c r="G5" s="30"/>
      <c r="H5" s="30"/>
      <c r="I5" s="27"/>
      <c r="J5" s="30"/>
      <c r="K5" s="27"/>
      <c r="L5" s="67"/>
      <c r="M5" s="32"/>
      <c r="N5" s="13"/>
    </row>
    <row r="6" spans="1:19" x14ac:dyDescent="0.25">
      <c r="A6" s="2"/>
      <c r="B6" s="2"/>
      <c r="C6" s="27"/>
      <c r="D6" s="27" t="s">
        <v>190</v>
      </c>
      <c r="E6" s="27" t="s">
        <v>176</v>
      </c>
      <c r="F6" s="30"/>
      <c r="G6" s="30"/>
      <c r="H6" s="30"/>
      <c r="I6" s="27"/>
      <c r="J6" s="30"/>
      <c r="K6" s="27"/>
      <c r="L6" s="67">
        <v>8975.34</v>
      </c>
      <c r="M6" s="32"/>
      <c r="N6" s="13"/>
    </row>
    <row r="7" spans="1:19" x14ac:dyDescent="0.25">
      <c r="A7" s="2"/>
      <c r="B7" s="2"/>
      <c r="C7" s="27" t="s">
        <v>145</v>
      </c>
      <c r="D7" s="26"/>
      <c r="E7" s="32"/>
      <c r="F7" s="32">
        <v>3920.77</v>
      </c>
      <c r="G7" s="28">
        <v>100</v>
      </c>
      <c r="H7" s="32">
        <v>3920.77</v>
      </c>
      <c r="I7" s="28">
        <v>100</v>
      </c>
      <c r="J7" s="26"/>
      <c r="K7" s="26"/>
      <c r="L7" s="25">
        <f>SUM(L5:L6)</f>
        <v>8975.34</v>
      </c>
      <c r="M7" s="32">
        <f>L7</f>
        <v>8975.34</v>
      </c>
      <c r="N7" s="12"/>
    </row>
    <row r="8" spans="1:19" x14ac:dyDescent="0.25">
      <c r="A8" s="2"/>
      <c r="B8" s="2"/>
      <c r="C8" s="34" t="s">
        <v>146</v>
      </c>
      <c r="D8" s="26"/>
      <c r="E8" s="32"/>
      <c r="F8" s="32"/>
      <c r="G8" s="28"/>
      <c r="H8" s="32"/>
      <c r="I8" s="28"/>
      <c r="J8" s="26"/>
      <c r="K8" s="26"/>
      <c r="L8" s="46"/>
      <c r="M8" s="47"/>
    </row>
    <row r="9" spans="1:19" x14ac:dyDescent="0.25">
      <c r="A9" s="2"/>
      <c r="B9" s="2"/>
      <c r="C9" s="27">
        <v>1</v>
      </c>
      <c r="D9" s="27" t="s">
        <v>25</v>
      </c>
      <c r="E9" s="27" t="s">
        <v>185</v>
      </c>
      <c r="F9" s="30">
        <v>9100</v>
      </c>
      <c r="G9" s="30">
        <v>9100</v>
      </c>
      <c r="H9" s="30">
        <v>11041.26</v>
      </c>
      <c r="I9" s="27">
        <v>121.33</v>
      </c>
      <c r="J9" s="30">
        <v>10563.9</v>
      </c>
      <c r="K9" s="27">
        <v>95.68</v>
      </c>
      <c r="L9" s="49">
        <v>17700</v>
      </c>
      <c r="M9" s="26"/>
    </row>
    <row r="10" spans="1:19" x14ac:dyDescent="0.25">
      <c r="A10" s="2"/>
      <c r="B10" s="2"/>
      <c r="C10" s="27">
        <v>1</v>
      </c>
      <c r="D10" s="27" t="s">
        <v>26</v>
      </c>
      <c r="E10" s="27" t="s">
        <v>188</v>
      </c>
      <c r="F10" s="30">
        <v>3000</v>
      </c>
      <c r="G10" s="30">
        <v>3000</v>
      </c>
      <c r="H10" s="30">
        <v>4018.47</v>
      </c>
      <c r="I10" s="27">
        <v>133.94999999999999</v>
      </c>
      <c r="J10" s="30">
        <v>4018.47</v>
      </c>
      <c r="K10" s="27">
        <v>100</v>
      </c>
      <c r="L10" s="55">
        <v>7600</v>
      </c>
      <c r="M10" s="26"/>
    </row>
    <row r="11" spans="1:19" x14ac:dyDescent="0.25">
      <c r="A11" s="2"/>
      <c r="B11" s="2"/>
      <c r="C11" s="27" t="s">
        <v>27</v>
      </c>
      <c r="D11" s="26"/>
      <c r="E11" s="32"/>
      <c r="F11" s="32">
        <v>15059.73</v>
      </c>
      <c r="G11" s="28">
        <v>124.46</v>
      </c>
      <c r="H11" s="32">
        <v>14582.37</v>
      </c>
      <c r="I11" s="28">
        <v>96.83</v>
      </c>
      <c r="J11" s="28">
        <v>477.36</v>
      </c>
      <c r="K11" s="26"/>
      <c r="L11" s="33">
        <f>SUM(L9:L10)</f>
        <v>25300</v>
      </c>
      <c r="M11" s="32">
        <f>L11</f>
        <v>25300</v>
      </c>
      <c r="N11" s="12"/>
    </row>
    <row r="12" spans="1:19" x14ac:dyDescent="0.25">
      <c r="A12" s="2"/>
      <c r="B12" s="2"/>
      <c r="C12" s="27">
        <v>1</v>
      </c>
      <c r="D12" s="27" t="s">
        <v>28</v>
      </c>
      <c r="E12" s="27" t="s">
        <v>161</v>
      </c>
      <c r="F12" s="30">
        <v>2250</v>
      </c>
      <c r="G12" s="30">
        <v>2250</v>
      </c>
      <c r="H12" s="30">
        <v>1921.39</v>
      </c>
      <c r="I12" s="27">
        <v>85.4</v>
      </c>
      <c r="J12" s="30">
        <v>1373.28</v>
      </c>
      <c r="K12" s="27">
        <v>71.47</v>
      </c>
      <c r="L12" s="50">
        <v>1000</v>
      </c>
      <c r="M12" s="26"/>
      <c r="O12" s="44"/>
    </row>
    <row r="13" spans="1:19" x14ac:dyDescent="0.25">
      <c r="A13" s="2"/>
      <c r="B13" s="2"/>
      <c r="C13" s="27">
        <v>1</v>
      </c>
      <c r="D13" s="27" t="s">
        <v>29</v>
      </c>
      <c r="E13" s="27" t="s">
        <v>177</v>
      </c>
      <c r="F13" s="30">
        <v>5000</v>
      </c>
      <c r="G13" s="30">
        <v>5000</v>
      </c>
      <c r="H13" s="30">
        <v>7173.43</v>
      </c>
      <c r="I13" s="27">
        <v>143.47</v>
      </c>
      <c r="J13" s="30">
        <v>6686.81</v>
      </c>
      <c r="K13" s="27">
        <v>93.22</v>
      </c>
      <c r="L13" s="50">
        <v>4000</v>
      </c>
      <c r="M13" s="26"/>
      <c r="O13" s="44"/>
    </row>
    <row r="14" spans="1:19" x14ac:dyDescent="0.25">
      <c r="A14" s="2"/>
      <c r="B14" s="2"/>
      <c r="C14" s="27">
        <v>1</v>
      </c>
      <c r="D14" s="27" t="s">
        <v>30</v>
      </c>
      <c r="E14" s="27" t="s">
        <v>178</v>
      </c>
      <c r="F14" s="30">
        <v>12000</v>
      </c>
      <c r="G14" s="30">
        <v>12000</v>
      </c>
      <c r="H14" s="30">
        <v>15573.29</v>
      </c>
      <c r="I14" s="27">
        <v>129.78</v>
      </c>
      <c r="J14" s="30">
        <v>10869.79</v>
      </c>
      <c r="K14" s="27">
        <v>69.8</v>
      </c>
      <c r="L14" s="30">
        <v>10000</v>
      </c>
      <c r="M14" s="26"/>
    </row>
    <row r="15" spans="1:19" x14ac:dyDescent="0.25">
      <c r="A15" s="2"/>
      <c r="B15" s="2"/>
      <c r="C15" s="27">
        <v>1</v>
      </c>
      <c r="D15" s="27" t="s">
        <v>31</v>
      </c>
      <c r="E15" s="27" t="s">
        <v>179</v>
      </c>
      <c r="F15" s="30">
        <v>7000</v>
      </c>
      <c r="G15" s="30">
        <v>7000</v>
      </c>
      <c r="H15" s="27">
        <v>517.11</v>
      </c>
      <c r="I15" s="27">
        <v>7.39</v>
      </c>
      <c r="J15" s="27">
        <v>517.11</v>
      </c>
      <c r="K15" s="27">
        <v>100</v>
      </c>
      <c r="L15" s="31">
        <v>6000</v>
      </c>
      <c r="M15" s="26"/>
      <c r="O15" s="44"/>
    </row>
    <row r="16" spans="1:19" x14ac:dyDescent="0.25">
      <c r="A16" s="2"/>
      <c r="B16" s="2"/>
      <c r="C16" s="27">
        <v>1</v>
      </c>
      <c r="D16" s="27" t="s">
        <v>32</v>
      </c>
      <c r="E16" s="27" t="s">
        <v>33</v>
      </c>
      <c r="F16" s="30">
        <v>1300</v>
      </c>
      <c r="G16" s="30">
        <v>1300</v>
      </c>
      <c r="H16" s="26"/>
      <c r="I16" s="26"/>
      <c r="J16" s="26"/>
      <c r="K16" s="26"/>
      <c r="L16" s="31">
        <v>1000</v>
      </c>
      <c r="M16" s="26"/>
      <c r="O16" s="44"/>
      <c r="S16" s="6"/>
    </row>
    <row r="17" spans="1:15" x14ac:dyDescent="0.25">
      <c r="A17" s="2"/>
      <c r="B17" s="2"/>
      <c r="C17" s="27">
        <v>1</v>
      </c>
      <c r="D17" s="27" t="s">
        <v>34</v>
      </c>
      <c r="E17" s="27" t="s">
        <v>199</v>
      </c>
      <c r="F17" s="27">
        <v>500</v>
      </c>
      <c r="G17" s="27">
        <v>500</v>
      </c>
      <c r="H17" s="26"/>
      <c r="I17" s="26"/>
      <c r="J17" s="26"/>
      <c r="K17" s="26"/>
      <c r="L17" s="35">
        <v>300</v>
      </c>
      <c r="M17" s="26"/>
    </row>
    <row r="18" spans="1:15" x14ac:dyDescent="0.25">
      <c r="A18" s="2"/>
      <c r="B18" s="2"/>
      <c r="C18" s="27">
        <v>1</v>
      </c>
      <c r="D18" s="27" t="s">
        <v>215</v>
      </c>
      <c r="E18" s="27" t="s">
        <v>202</v>
      </c>
      <c r="F18" s="30"/>
      <c r="G18" s="30"/>
      <c r="H18" s="26"/>
      <c r="I18" s="26"/>
      <c r="J18" s="26"/>
      <c r="K18" s="26"/>
      <c r="L18" s="31">
        <v>300</v>
      </c>
      <c r="M18" s="26"/>
    </row>
    <row r="19" spans="1:15" x14ac:dyDescent="0.25">
      <c r="A19" s="2"/>
      <c r="B19" s="2"/>
      <c r="C19" s="27">
        <v>1</v>
      </c>
      <c r="D19" s="27" t="s">
        <v>35</v>
      </c>
      <c r="E19" s="27" t="s">
        <v>180</v>
      </c>
      <c r="F19" s="30">
        <v>1200</v>
      </c>
      <c r="G19" s="30">
        <v>1200</v>
      </c>
      <c r="H19" s="30">
        <v>1277.3499999999999</v>
      </c>
      <c r="I19" s="27">
        <v>106.45</v>
      </c>
      <c r="J19" s="30">
        <v>1277.3499999999999</v>
      </c>
      <c r="K19" s="27">
        <v>100</v>
      </c>
      <c r="L19" s="31">
        <v>2000</v>
      </c>
      <c r="M19" s="26"/>
      <c r="O19" s="44"/>
    </row>
    <row r="20" spans="1:15" x14ac:dyDescent="0.25">
      <c r="A20" s="2"/>
      <c r="B20" s="2"/>
      <c r="C20" s="27">
        <v>1</v>
      </c>
      <c r="D20" s="27" t="s">
        <v>216</v>
      </c>
      <c r="E20" s="27" t="s">
        <v>203</v>
      </c>
      <c r="F20" s="30"/>
      <c r="G20" s="30"/>
      <c r="H20" s="26"/>
      <c r="I20" s="26"/>
      <c r="J20" s="26"/>
      <c r="K20" s="26"/>
      <c r="L20" s="31">
        <v>1500</v>
      </c>
      <c r="M20" s="26"/>
      <c r="O20" s="44"/>
    </row>
    <row r="21" spans="1:15" x14ac:dyDescent="0.25">
      <c r="A21" s="2"/>
      <c r="B21" s="2"/>
      <c r="C21" s="27" t="s">
        <v>36</v>
      </c>
      <c r="D21" s="26"/>
      <c r="E21" s="32"/>
      <c r="F21" s="32">
        <v>26462.57</v>
      </c>
      <c r="G21" s="28">
        <v>90.47</v>
      </c>
      <c r="H21" s="32">
        <v>20724.34</v>
      </c>
      <c r="I21" s="28">
        <v>78.319999999999993</v>
      </c>
      <c r="J21" s="32">
        <v>5738.23</v>
      </c>
      <c r="K21" s="26"/>
      <c r="L21" s="29">
        <f>SUM(L12:L20)</f>
        <v>26100</v>
      </c>
      <c r="M21" s="36">
        <f>L21</f>
        <v>26100</v>
      </c>
    </row>
    <row r="22" spans="1:15" x14ac:dyDescent="0.25">
      <c r="A22" s="2"/>
      <c r="B22" s="2"/>
      <c r="C22" s="27">
        <v>1</v>
      </c>
      <c r="D22" s="27" t="s">
        <v>37</v>
      </c>
      <c r="E22" s="27" t="s">
        <v>38</v>
      </c>
      <c r="F22" s="27">
        <v>100</v>
      </c>
      <c r="G22" s="27">
        <v>100</v>
      </c>
      <c r="H22" s="27">
        <v>6.81</v>
      </c>
      <c r="I22" s="27">
        <v>6.81</v>
      </c>
      <c r="J22" s="27">
        <v>6.81</v>
      </c>
      <c r="K22" s="27">
        <v>100</v>
      </c>
      <c r="L22" s="35">
        <v>300</v>
      </c>
      <c r="M22" s="28"/>
    </row>
    <row r="23" spans="1:15" x14ac:dyDescent="0.25">
      <c r="A23" s="2"/>
      <c r="B23" s="2"/>
      <c r="C23" s="27" t="s">
        <v>39</v>
      </c>
      <c r="D23" s="26"/>
      <c r="E23" s="28"/>
      <c r="F23" s="28">
        <v>6.81</v>
      </c>
      <c r="G23" s="28">
        <v>6.81</v>
      </c>
      <c r="H23" s="28">
        <v>6.81</v>
      </c>
      <c r="I23" s="28">
        <v>100</v>
      </c>
      <c r="J23" s="26"/>
      <c r="K23" s="26"/>
      <c r="L23" s="37">
        <f>SUM(L22)</f>
        <v>300</v>
      </c>
      <c r="M23" s="37">
        <f>L23</f>
        <v>300</v>
      </c>
      <c r="N23" s="13"/>
    </row>
    <row r="24" spans="1:15" x14ac:dyDescent="0.25">
      <c r="A24" s="2"/>
      <c r="B24" s="2"/>
      <c r="C24" s="27">
        <v>1</v>
      </c>
      <c r="D24" s="27" t="s">
        <v>40</v>
      </c>
      <c r="E24" s="27" t="s">
        <v>181</v>
      </c>
      <c r="F24" s="30">
        <v>4000</v>
      </c>
      <c r="G24" s="30">
        <v>4000</v>
      </c>
      <c r="H24" s="27">
        <v>666.08</v>
      </c>
      <c r="I24" s="27">
        <v>16.649999999999999</v>
      </c>
      <c r="J24" s="27">
        <v>666.08</v>
      </c>
      <c r="K24" s="27">
        <v>100</v>
      </c>
      <c r="L24" s="31">
        <v>4000</v>
      </c>
      <c r="M24" s="26"/>
    </row>
    <row r="25" spans="1:15" x14ac:dyDescent="0.25">
      <c r="A25" s="2"/>
      <c r="B25" s="2"/>
      <c r="C25" s="27" t="s">
        <v>41</v>
      </c>
      <c r="D25" s="32"/>
      <c r="E25" s="32"/>
      <c r="F25" s="28">
        <v>666.08</v>
      </c>
      <c r="G25" s="28">
        <v>4.76</v>
      </c>
      <c r="H25" s="28">
        <v>666.08</v>
      </c>
      <c r="I25" s="28">
        <v>100</v>
      </c>
      <c r="J25" s="26"/>
      <c r="K25" s="26"/>
      <c r="L25" s="33">
        <f>SUM(L24:L24)</f>
        <v>4000</v>
      </c>
      <c r="M25" s="38">
        <f>L25</f>
        <v>4000</v>
      </c>
      <c r="N25" s="12"/>
    </row>
    <row r="26" spans="1:15" x14ac:dyDescent="0.25">
      <c r="A26" s="2"/>
      <c r="B26" s="2"/>
      <c r="C26" s="34" t="s">
        <v>147</v>
      </c>
      <c r="D26" s="32"/>
      <c r="E26" s="32"/>
      <c r="F26" s="28"/>
      <c r="G26" s="28"/>
      <c r="H26" s="28"/>
      <c r="I26" s="28"/>
      <c r="J26" s="26"/>
      <c r="K26" s="26"/>
      <c r="L26" s="39"/>
      <c r="M26" s="40"/>
      <c r="N26" s="12"/>
    </row>
    <row r="27" spans="1:15" x14ac:dyDescent="0.25">
      <c r="A27" s="2"/>
      <c r="B27" s="2"/>
      <c r="C27" s="27">
        <v>1</v>
      </c>
      <c r="D27" s="27" t="s">
        <v>42</v>
      </c>
      <c r="E27" s="27" t="s">
        <v>43</v>
      </c>
      <c r="F27" s="27">
        <v>150</v>
      </c>
      <c r="G27" s="27">
        <v>150</v>
      </c>
      <c r="H27" s="27">
        <v>483.98</v>
      </c>
      <c r="I27" s="27">
        <v>322.64999999999998</v>
      </c>
      <c r="J27" s="27">
        <v>483.98</v>
      </c>
      <c r="K27" s="27">
        <v>100</v>
      </c>
      <c r="L27" s="35">
        <v>700</v>
      </c>
      <c r="M27" s="26"/>
    </row>
    <row r="28" spans="1:15" x14ac:dyDescent="0.25">
      <c r="A28" s="2"/>
      <c r="B28" s="2"/>
      <c r="C28" s="27">
        <v>1</v>
      </c>
      <c r="D28" s="27" t="s">
        <v>44</v>
      </c>
      <c r="E28" s="27" t="s">
        <v>45</v>
      </c>
      <c r="F28" s="27">
        <v>100</v>
      </c>
      <c r="G28" s="27">
        <v>100</v>
      </c>
      <c r="H28" s="27">
        <v>25.37</v>
      </c>
      <c r="I28" s="27">
        <v>25.37</v>
      </c>
      <c r="J28" s="27">
        <v>25.37</v>
      </c>
      <c r="K28" s="27">
        <v>100</v>
      </c>
      <c r="L28" s="35">
        <v>25</v>
      </c>
      <c r="M28" s="26"/>
    </row>
    <row r="29" spans="1:15" x14ac:dyDescent="0.25">
      <c r="A29" s="2"/>
      <c r="B29" s="2"/>
      <c r="C29" s="27">
        <v>1</v>
      </c>
      <c r="D29" s="27" t="s">
        <v>46</v>
      </c>
      <c r="E29" s="27" t="s">
        <v>47</v>
      </c>
      <c r="F29" s="30">
        <v>4500</v>
      </c>
      <c r="G29" s="30">
        <v>4500</v>
      </c>
      <c r="H29" s="30">
        <v>3855.38</v>
      </c>
      <c r="I29" s="27">
        <v>85.68</v>
      </c>
      <c r="J29" s="30">
        <v>3855.38</v>
      </c>
      <c r="K29" s="27">
        <v>100</v>
      </c>
      <c r="L29" s="45">
        <v>4000</v>
      </c>
      <c r="M29" s="26"/>
      <c r="O29" s="44"/>
    </row>
    <row r="30" spans="1:15" x14ac:dyDescent="0.25">
      <c r="A30" s="2"/>
      <c r="B30" s="2"/>
      <c r="C30" s="27" t="s">
        <v>48</v>
      </c>
      <c r="D30" s="32"/>
      <c r="E30" s="32"/>
      <c r="F30" s="32">
        <v>4364.7299999999996</v>
      </c>
      <c r="G30" s="28">
        <v>91.89</v>
      </c>
      <c r="H30" s="32">
        <v>4364.7299999999996</v>
      </c>
      <c r="I30" s="28">
        <v>100</v>
      </c>
      <c r="J30" s="26"/>
      <c r="K30" s="26"/>
      <c r="L30" s="29">
        <f>SUM(L27:L29)</f>
        <v>4725</v>
      </c>
      <c r="M30" s="29">
        <f>L30</f>
        <v>4725</v>
      </c>
      <c r="O30" s="44"/>
    </row>
    <row r="31" spans="1:15" x14ac:dyDescent="0.25">
      <c r="A31" s="2"/>
      <c r="B31" s="2"/>
      <c r="C31" s="27">
        <v>1</v>
      </c>
      <c r="D31" s="27" t="s">
        <v>49</v>
      </c>
      <c r="E31" s="27" t="s">
        <v>50</v>
      </c>
      <c r="F31" s="30">
        <v>10000</v>
      </c>
      <c r="G31" s="30">
        <v>10000</v>
      </c>
      <c r="H31" s="30">
        <v>8766.1200000000008</v>
      </c>
      <c r="I31" s="27">
        <v>87.66</v>
      </c>
      <c r="J31" s="30">
        <v>8071.2</v>
      </c>
      <c r="K31" s="27">
        <v>92.07</v>
      </c>
      <c r="L31" s="31">
        <v>13000</v>
      </c>
      <c r="M31" s="26"/>
    </row>
    <row r="32" spans="1:15" x14ac:dyDescent="0.25">
      <c r="A32" s="2"/>
      <c r="B32" s="2"/>
      <c r="C32" s="27" t="s">
        <v>51</v>
      </c>
      <c r="D32" s="32"/>
      <c r="E32" s="32"/>
      <c r="F32" s="32">
        <v>8766.1200000000008</v>
      </c>
      <c r="G32" s="28">
        <v>87.66</v>
      </c>
      <c r="H32" s="32">
        <v>8071.2</v>
      </c>
      <c r="I32" s="28">
        <v>92.07</v>
      </c>
      <c r="J32" s="28">
        <v>694.92</v>
      </c>
      <c r="K32" s="26"/>
      <c r="L32" s="29">
        <f>L31</f>
        <v>13000</v>
      </c>
      <c r="M32" s="38">
        <f>L32</f>
        <v>13000</v>
      </c>
      <c r="N32" s="12"/>
    </row>
    <row r="33" spans="1:16" x14ac:dyDescent="0.25">
      <c r="A33" s="2"/>
      <c r="B33" s="2"/>
      <c r="C33" s="34" t="s">
        <v>3</v>
      </c>
      <c r="D33" s="32"/>
      <c r="E33" s="32"/>
      <c r="F33" s="32">
        <v>13130.85</v>
      </c>
      <c r="G33" s="28">
        <v>89.02</v>
      </c>
      <c r="H33" s="32">
        <v>12435.93</v>
      </c>
      <c r="I33" s="28">
        <v>94.71</v>
      </c>
      <c r="J33" s="28">
        <v>694.92</v>
      </c>
      <c r="K33" s="26"/>
      <c r="L33" s="29"/>
      <c r="M33" s="33"/>
    </row>
    <row r="34" spans="1:16" x14ac:dyDescent="0.25">
      <c r="A34" s="2"/>
      <c r="B34" s="2"/>
      <c r="C34" s="27">
        <v>1</v>
      </c>
      <c r="D34" s="27" t="s">
        <v>52</v>
      </c>
      <c r="E34" s="27" t="s">
        <v>53</v>
      </c>
      <c r="F34" s="30">
        <v>2500</v>
      </c>
      <c r="G34" s="30">
        <v>2500</v>
      </c>
      <c r="H34" s="30">
        <v>2458.3000000000002</v>
      </c>
      <c r="I34" s="27">
        <v>98.33</v>
      </c>
      <c r="J34" s="30">
        <v>2458.3000000000002</v>
      </c>
      <c r="K34" s="27">
        <v>100</v>
      </c>
      <c r="L34" s="31">
        <v>6000</v>
      </c>
      <c r="M34" s="26"/>
    </row>
    <row r="35" spans="1:16" x14ac:dyDescent="0.25">
      <c r="A35" s="2"/>
      <c r="B35" s="2"/>
      <c r="C35" s="27">
        <v>1</v>
      </c>
      <c r="D35" s="27" t="s">
        <v>154</v>
      </c>
      <c r="E35" s="27" t="s">
        <v>204</v>
      </c>
      <c r="F35" s="30"/>
      <c r="G35" s="30"/>
      <c r="H35" s="27"/>
      <c r="I35" s="27"/>
      <c r="J35" s="27"/>
      <c r="K35" s="27"/>
      <c r="L35" s="55">
        <v>2500</v>
      </c>
      <c r="M35" s="26"/>
    </row>
    <row r="36" spans="1:16" x14ac:dyDescent="0.25">
      <c r="A36" s="2"/>
      <c r="B36" s="2"/>
      <c r="C36" s="48">
        <v>1</v>
      </c>
      <c r="D36" s="48" t="s">
        <v>156</v>
      </c>
      <c r="E36" s="48" t="s">
        <v>182</v>
      </c>
      <c r="F36" s="49"/>
      <c r="G36" s="49"/>
      <c r="H36" s="48"/>
      <c r="I36" s="48"/>
      <c r="J36" s="48"/>
      <c r="K36" s="48"/>
      <c r="L36" s="62">
        <v>3000</v>
      </c>
      <c r="M36" s="26"/>
    </row>
    <row r="37" spans="1:16" x14ac:dyDescent="0.25">
      <c r="A37" s="2"/>
      <c r="B37" s="2"/>
      <c r="C37" s="27">
        <v>1</v>
      </c>
      <c r="D37" s="27" t="s">
        <v>54</v>
      </c>
      <c r="E37" s="58" t="s">
        <v>210</v>
      </c>
      <c r="F37" s="30">
        <v>35000</v>
      </c>
      <c r="G37" s="30">
        <v>35000</v>
      </c>
      <c r="H37" s="30">
        <v>31318.18</v>
      </c>
      <c r="I37" s="27">
        <v>89.48</v>
      </c>
      <c r="J37" s="30">
        <v>31318.18</v>
      </c>
      <c r="K37" s="27">
        <v>100</v>
      </c>
      <c r="L37" s="31">
        <v>5000</v>
      </c>
      <c r="M37" s="26"/>
      <c r="O37" s="44"/>
      <c r="P37" s="56"/>
    </row>
    <row r="38" spans="1:16" x14ac:dyDescent="0.25">
      <c r="A38" s="2"/>
      <c r="B38" s="2"/>
      <c r="C38" s="27">
        <v>1</v>
      </c>
      <c r="D38" s="27" t="s">
        <v>55</v>
      </c>
      <c r="E38" s="27" t="s">
        <v>56</v>
      </c>
      <c r="F38" s="30">
        <v>3000</v>
      </c>
      <c r="G38" s="30">
        <v>3000</v>
      </c>
      <c r="H38" s="30">
        <v>2893.54</v>
      </c>
      <c r="I38" s="27">
        <v>96.45</v>
      </c>
      <c r="J38" s="30">
        <v>2893.54</v>
      </c>
      <c r="K38" s="27">
        <v>100</v>
      </c>
      <c r="L38" s="31">
        <v>1000</v>
      </c>
      <c r="M38" s="26"/>
    </row>
    <row r="39" spans="1:16" x14ac:dyDescent="0.25">
      <c r="A39" s="2"/>
      <c r="B39" s="2"/>
      <c r="C39" s="27" t="s">
        <v>57</v>
      </c>
      <c r="D39" s="32"/>
      <c r="E39" s="32"/>
      <c r="F39" s="32">
        <v>40500</v>
      </c>
      <c r="G39" s="32">
        <v>36670.019999999997</v>
      </c>
      <c r="H39" s="28">
        <v>90.54</v>
      </c>
      <c r="I39" s="32">
        <v>36670.019999999997</v>
      </c>
      <c r="J39" s="28">
        <v>100</v>
      </c>
      <c r="K39" s="26"/>
      <c r="L39" s="33">
        <f>SUM(L34:L38)</f>
        <v>17500</v>
      </c>
      <c r="M39" s="29">
        <f>L39</f>
        <v>17500</v>
      </c>
    </row>
    <row r="40" spans="1:16" x14ac:dyDescent="0.25">
      <c r="A40" s="2"/>
      <c r="B40" s="2"/>
      <c r="C40" s="27">
        <v>1</v>
      </c>
      <c r="D40" s="27" t="s">
        <v>58</v>
      </c>
      <c r="E40" s="27" t="s">
        <v>59</v>
      </c>
      <c r="F40" s="30">
        <v>1000</v>
      </c>
      <c r="G40" s="30">
        <v>1000</v>
      </c>
      <c r="H40" s="27">
        <v>680</v>
      </c>
      <c r="I40" s="27">
        <v>68</v>
      </c>
      <c r="J40" s="27">
        <v>680</v>
      </c>
      <c r="K40" s="27">
        <v>100</v>
      </c>
      <c r="L40" s="35">
        <v>800</v>
      </c>
      <c r="M40" s="26"/>
    </row>
    <row r="41" spans="1:16" x14ac:dyDescent="0.25">
      <c r="A41" s="2"/>
      <c r="B41" s="2"/>
      <c r="C41" s="27">
        <v>1</v>
      </c>
      <c r="D41" s="27" t="s">
        <v>60</v>
      </c>
      <c r="E41" s="27" t="s">
        <v>61</v>
      </c>
      <c r="F41" s="30">
        <v>1200</v>
      </c>
      <c r="G41" s="30">
        <v>1200</v>
      </c>
      <c r="H41" s="30">
        <v>1586.05</v>
      </c>
      <c r="I41" s="27">
        <v>132.16999999999999</v>
      </c>
      <c r="J41" s="30">
        <v>1290.8499999999999</v>
      </c>
      <c r="K41" s="27">
        <v>81.39</v>
      </c>
      <c r="L41" s="45">
        <v>2000</v>
      </c>
      <c r="M41" s="26"/>
      <c r="O41" s="44"/>
    </row>
    <row r="42" spans="1:16" x14ac:dyDescent="0.25">
      <c r="A42" s="2"/>
      <c r="B42" s="2"/>
      <c r="C42" s="27">
        <v>1</v>
      </c>
      <c r="D42" s="27" t="s">
        <v>62</v>
      </c>
      <c r="E42" s="27" t="s">
        <v>63</v>
      </c>
      <c r="F42" s="30">
        <v>2200</v>
      </c>
      <c r="G42" s="30">
        <v>2200</v>
      </c>
      <c r="H42" s="30">
        <v>1600.08</v>
      </c>
      <c r="I42" s="27">
        <v>72.73</v>
      </c>
      <c r="J42" s="30">
        <v>1600.08</v>
      </c>
      <c r="K42" s="27">
        <v>100</v>
      </c>
      <c r="L42" s="31">
        <v>2500</v>
      </c>
      <c r="M42" s="26"/>
    </row>
    <row r="43" spans="1:16" x14ac:dyDescent="0.25">
      <c r="A43" s="2"/>
      <c r="B43" s="2"/>
      <c r="C43" s="27">
        <v>1</v>
      </c>
      <c r="D43" s="27" t="s">
        <v>64</v>
      </c>
      <c r="E43" s="58" t="s">
        <v>65</v>
      </c>
      <c r="F43" s="30">
        <v>2000</v>
      </c>
      <c r="G43" s="30">
        <v>2000</v>
      </c>
      <c r="H43" s="26"/>
      <c r="I43" s="26"/>
      <c r="J43" s="26"/>
      <c r="K43" s="26"/>
      <c r="L43" s="55">
        <v>2000</v>
      </c>
      <c r="M43" s="26"/>
    </row>
    <row r="44" spans="1:16" x14ac:dyDescent="0.25">
      <c r="A44" s="2"/>
      <c r="B44" s="2"/>
      <c r="C44" s="27">
        <v>1</v>
      </c>
      <c r="D44" s="27" t="s">
        <v>187</v>
      </c>
      <c r="E44" s="58" t="s">
        <v>157</v>
      </c>
      <c r="F44" s="42"/>
      <c r="G44" s="42"/>
      <c r="H44" s="59"/>
      <c r="I44" s="59"/>
      <c r="J44" s="59"/>
      <c r="K44" s="59"/>
      <c r="L44" s="55">
        <v>3000</v>
      </c>
      <c r="M44" s="26"/>
    </row>
    <row r="45" spans="1:16" x14ac:dyDescent="0.25">
      <c r="A45" s="2"/>
      <c r="B45" s="2"/>
      <c r="C45" s="27">
        <v>1</v>
      </c>
      <c r="D45" s="27" t="s">
        <v>66</v>
      </c>
      <c r="E45" s="27" t="s">
        <v>67</v>
      </c>
      <c r="F45" s="30">
        <v>1500</v>
      </c>
      <c r="G45" s="30">
        <v>1500</v>
      </c>
      <c r="H45" s="30">
        <v>1634.21</v>
      </c>
      <c r="I45" s="27">
        <v>108.95</v>
      </c>
      <c r="J45" s="30">
        <v>1634.21</v>
      </c>
      <c r="K45" s="27">
        <v>100</v>
      </c>
      <c r="L45" s="31">
        <v>1500</v>
      </c>
      <c r="M45" s="26"/>
    </row>
    <row r="46" spans="1:16" x14ac:dyDescent="0.25">
      <c r="A46" s="2"/>
      <c r="B46" s="2"/>
      <c r="C46" s="27">
        <v>1</v>
      </c>
      <c r="D46" s="27" t="s">
        <v>68</v>
      </c>
      <c r="E46" s="27" t="s">
        <v>69</v>
      </c>
      <c r="F46" s="30">
        <v>1500</v>
      </c>
      <c r="G46" s="30">
        <v>1500</v>
      </c>
      <c r="H46" s="26"/>
      <c r="I46" s="26"/>
      <c r="J46" s="26"/>
      <c r="K46" s="26"/>
      <c r="L46" s="31">
        <v>1900</v>
      </c>
      <c r="M46" s="26"/>
    </row>
    <row r="47" spans="1:16" x14ac:dyDescent="0.25">
      <c r="A47" s="2"/>
      <c r="B47" s="2"/>
      <c r="C47" s="27">
        <v>1</v>
      </c>
      <c r="D47" s="27" t="s">
        <v>70</v>
      </c>
      <c r="E47" s="27" t="s">
        <v>71</v>
      </c>
      <c r="F47" s="30">
        <v>2500</v>
      </c>
      <c r="G47" s="30">
        <v>2500</v>
      </c>
      <c r="H47" s="30">
        <v>2267.46</v>
      </c>
      <c r="I47" s="27">
        <v>90.7</v>
      </c>
      <c r="J47" s="30">
        <v>2267.46</v>
      </c>
      <c r="K47" s="26"/>
      <c r="L47" s="31">
        <v>2500</v>
      </c>
      <c r="M47" s="26"/>
    </row>
    <row r="48" spans="1:16" x14ac:dyDescent="0.25">
      <c r="A48" s="2"/>
      <c r="B48" s="2"/>
      <c r="C48" s="27" t="s">
        <v>72</v>
      </c>
      <c r="D48" s="32"/>
      <c r="E48" s="32"/>
      <c r="F48" s="32">
        <v>7767.8</v>
      </c>
      <c r="G48" s="28">
        <v>65.28</v>
      </c>
      <c r="H48" s="32">
        <v>5205.1400000000003</v>
      </c>
      <c r="I48" s="28">
        <v>67.010000000000005</v>
      </c>
      <c r="J48" s="32">
        <v>2562.66</v>
      </c>
      <c r="K48" s="26"/>
      <c r="L48" s="33">
        <f>SUM(L40:L47)</f>
        <v>16200</v>
      </c>
      <c r="M48" s="33">
        <f>L48</f>
        <v>16200</v>
      </c>
      <c r="N48" s="12"/>
    </row>
    <row r="49" spans="1:14" x14ac:dyDescent="0.25">
      <c r="A49" s="2"/>
      <c r="B49" s="2"/>
      <c r="C49" s="34" t="s">
        <v>10</v>
      </c>
      <c r="D49" s="32"/>
      <c r="E49" s="32"/>
      <c r="F49" s="32">
        <v>52400</v>
      </c>
      <c r="G49" s="32">
        <v>44437.82</v>
      </c>
      <c r="H49" s="28">
        <v>84.81</v>
      </c>
      <c r="I49" s="32">
        <v>41875.160000000003</v>
      </c>
      <c r="J49" s="28">
        <v>94.23</v>
      </c>
      <c r="K49" s="32">
        <v>2562.66</v>
      </c>
      <c r="L49" s="33"/>
      <c r="M49" s="33"/>
    </row>
    <row r="50" spans="1:14" x14ac:dyDescent="0.25">
      <c r="A50" s="2"/>
      <c r="B50" s="2"/>
      <c r="C50" s="27">
        <v>1</v>
      </c>
      <c r="D50" s="27" t="s">
        <v>73</v>
      </c>
      <c r="E50" s="27" t="s">
        <v>74</v>
      </c>
      <c r="F50" s="27">
        <v>200</v>
      </c>
      <c r="G50" s="27">
        <v>200</v>
      </c>
      <c r="H50" s="26"/>
      <c r="I50" s="26"/>
      <c r="J50" s="26"/>
      <c r="K50" s="26"/>
      <c r="L50" s="35">
        <v>200</v>
      </c>
      <c r="M50" s="26"/>
    </row>
    <row r="51" spans="1:14" x14ac:dyDescent="0.25">
      <c r="A51" s="2"/>
      <c r="B51" s="2"/>
      <c r="C51" s="27">
        <v>1</v>
      </c>
      <c r="D51" s="27" t="s">
        <v>73</v>
      </c>
      <c r="E51" s="27" t="s">
        <v>205</v>
      </c>
      <c r="F51" s="27"/>
      <c r="G51" s="27"/>
      <c r="H51" s="26"/>
      <c r="I51" s="26"/>
      <c r="J51" s="26"/>
      <c r="K51" s="26"/>
      <c r="L51" s="35">
        <v>200</v>
      </c>
      <c r="M51" s="26"/>
    </row>
    <row r="52" spans="1:14" x14ac:dyDescent="0.25">
      <c r="A52" s="2"/>
      <c r="B52" s="2"/>
      <c r="C52" s="27" t="s">
        <v>194</v>
      </c>
      <c r="D52" s="32"/>
      <c r="E52" s="32"/>
      <c r="F52" s="26"/>
      <c r="G52" s="26"/>
      <c r="H52" s="26"/>
      <c r="I52" s="26"/>
      <c r="J52" s="26"/>
      <c r="K52" s="26"/>
      <c r="L52" s="33">
        <f>SUM(L50:L51)</f>
        <v>400</v>
      </c>
      <c r="M52" s="29">
        <f>L52</f>
        <v>400</v>
      </c>
    </row>
    <row r="53" spans="1:14" x14ac:dyDescent="0.25">
      <c r="A53" s="2"/>
      <c r="B53" s="2"/>
      <c r="C53" s="27">
        <v>1</v>
      </c>
      <c r="D53" s="27" t="s">
        <v>75</v>
      </c>
      <c r="E53" s="27" t="s">
        <v>162</v>
      </c>
      <c r="F53" s="30">
        <v>2400</v>
      </c>
      <c r="G53" s="30">
        <v>2400</v>
      </c>
      <c r="H53" s="30">
        <v>2623.63</v>
      </c>
      <c r="I53" s="27">
        <v>109.32</v>
      </c>
      <c r="J53" s="30">
        <v>2623.63</v>
      </c>
      <c r="K53" s="27">
        <v>100</v>
      </c>
      <c r="L53" s="31">
        <v>3500</v>
      </c>
      <c r="M53" s="26"/>
    </row>
    <row r="54" spans="1:14" x14ac:dyDescent="0.25">
      <c r="A54" s="2"/>
      <c r="B54" s="2"/>
      <c r="C54" s="27" t="s">
        <v>195</v>
      </c>
      <c r="D54" s="32"/>
      <c r="E54" s="32"/>
      <c r="F54" s="32">
        <v>2623.63</v>
      </c>
      <c r="G54" s="28">
        <v>109.32</v>
      </c>
      <c r="H54" s="32">
        <v>2623.63</v>
      </c>
      <c r="I54" s="28">
        <v>100</v>
      </c>
      <c r="J54" s="26"/>
      <c r="K54" s="26"/>
      <c r="L54" s="33">
        <f>SUM(L53)</f>
        <v>3500</v>
      </c>
      <c r="M54" s="33">
        <f>L54</f>
        <v>3500</v>
      </c>
    </row>
    <row r="55" spans="1:14" x14ac:dyDescent="0.25">
      <c r="A55" s="2"/>
      <c r="B55" s="2"/>
      <c r="C55" s="27">
        <v>1</v>
      </c>
      <c r="D55" s="48" t="s">
        <v>191</v>
      </c>
      <c r="E55" s="27" t="s">
        <v>193</v>
      </c>
      <c r="F55" s="30"/>
      <c r="G55" s="30"/>
      <c r="H55" s="27"/>
      <c r="I55" s="27"/>
      <c r="J55" s="27"/>
      <c r="K55" s="27"/>
      <c r="L55" s="31">
        <v>321195.52000000002</v>
      </c>
      <c r="M55" s="26"/>
    </row>
    <row r="56" spans="1:14" x14ac:dyDescent="0.25">
      <c r="A56" s="2"/>
      <c r="B56" s="2"/>
      <c r="C56" s="27">
        <v>1</v>
      </c>
      <c r="D56" s="48" t="s">
        <v>192</v>
      </c>
      <c r="E56" s="27" t="s">
        <v>198</v>
      </c>
      <c r="F56" s="30"/>
      <c r="G56" s="30"/>
      <c r="H56" s="27"/>
      <c r="I56" s="27"/>
      <c r="J56" s="27"/>
      <c r="K56" s="27"/>
      <c r="L56" s="31">
        <v>197952.28</v>
      </c>
      <c r="M56" s="26"/>
    </row>
    <row r="57" spans="1:14" x14ac:dyDescent="0.25">
      <c r="A57" s="2"/>
      <c r="B57" s="2"/>
      <c r="C57" s="27">
        <v>1</v>
      </c>
      <c r="D57" s="48" t="s">
        <v>200</v>
      </c>
      <c r="E57" s="58" t="s">
        <v>158</v>
      </c>
      <c r="F57" s="30">
        <v>1000</v>
      </c>
      <c r="G57" s="30">
        <v>1000</v>
      </c>
      <c r="H57" s="26"/>
      <c r="I57" s="26"/>
      <c r="J57" s="26"/>
      <c r="K57" s="26"/>
      <c r="L57" s="31">
        <v>14000</v>
      </c>
      <c r="M57" s="26"/>
    </row>
    <row r="58" spans="1:14" x14ac:dyDescent="0.25">
      <c r="A58" s="2"/>
      <c r="B58" s="2"/>
      <c r="C58" s="27" t="s">
        <v>196</v>
      </c>
      <c r="D58" s="66"/>
      <c r="E58" s="43"/>
      <c r="F58" s="30"/>
      <c r="G58" s="30"/>
      <c r="H58" s="27"/>
      <c r="I58" s="27"/>
      <c r="J58" s="27"/>
      <c r="K58" s="27"/>
      <c r="L58" s="65">
        <f>SUM(L55:L57)</f>
        <v>533147.80000000005</v>
      </c>
      <c r="M58" s="65">
        <f>L58</f>
        <v>533147.80000000005</v>
      </c>
    </row>
    <row r="59" spans="1:14" x14ac:dyDescent="0.25">
      <c r="A59" s="2"/>
      <c r="B59" s="2"/>
      <c r="C59" s="27"/>
      <c r="D59" s="32"/>
      <c r="E59" s="32"/>
      <c r="F59" s="32"/>
      <c r="G59" s="28"/>
      <c r="H59" s="32"/>
      <c r="I59" s="28"/>
      <c r="J59" s="26"/>
      <c r="K59" s="26"/>
      <c r="L59" s="33"/>
      <c r="M59" s="33"/>
    </row>
    <row r="60" spans="1:14" x14ac:dyDescent="0.25">
      <c r="A60" s="2"/>
      <c r="B60" s="2"/>
      <c r="C60" s="34" t="s">
        <v>15</v>
      </c>
      <c r="D60" s="32"/>
      <c r="E60" s="32"/>
      <c r="F60" s="32">
        <v>2623.63</v>
      </c>
      <c r="G60" s="28">
        <v>72.88</v>
      </c>
      <c r="H60" s="32">
        <v>2623.63</v>
      </c>
      <c r="I60" s="28">
        <v>100</v>
      </c>
      <c r="J60" s="26"/>
      <c r="K60" s="26"/>
      <c r="L60" s="38"/>
      <c r="M60" s="38"/>
      <c r="N60" s="12"/>
    </row>
    <row r="61" spans="1:14" x14ac:dyDescent="0.25">
      <c r="A61" s="2"/>
      <c r="B61" s="2"/>
      <c r="C61" s="34"/>
      <c r="D61" s="32"/>
      <c r="E61" s="32"/>
      <c r="F61" s="32"/>
      <c r="G61" s="28"/>
      <c r="H61" s="32"/>
      <c r="I61" s="28"/>
      <c r="J61" s="26"/>
      <c r="K61" s="26"/>
      <c r="L61" s="29"/>
      <c r="M61" s="33"/>
      <c r="N61" s="12"/>
    </row>
    <row r="62" spans="1:14" x14ac:dyDescent="0.25">
      <c r="A62" s="2"/>
      <c r="B62" s="2"/>
      <c r="C62" s="27">
        <v>1</v>
      </c>
      <c r="D62" s="27" t="s">
        <v>76</v>
      </c>
      <c r="E62" s="27" t="s">
        <v>77</v>
      </c>
      <c r="F62" s="30">
        <v>12000</v>
      </c>
      <c r="G62" s="30">
        <v>12000</v>
      </c>
      <c r="H62" s="30">
        <v>12006.81</v>
      </c>
      <c r="I62" s="27">
        <v>100.06</v>
      </c>
      <c r="J62" s="30">
        <v>12006.81</v>
      </c>
      <c r="K62" s="27">
        <v>100</v>
      </c>
      <c r="L62" s="55">
        <v>12000</v>
      </c>
      <c r="M62" s="26"/>
    </row>
    <row r="63" spans="1:14" x14ac:dyDescent="0.25">
      <c r="A63" s="2"/>
      <c r="B63" s="2"/>
      <c r="C63" s="27">
        <v>1</v>
      </c>
      <c r="D63" s="27" t="s">
        <v>78</v>
      </c>
      <c r="E63" s="27" t="s">
        <v>79</v>
      </c>
      <c r="F63" s="30">
        <v>23000</v>
      </c>
      <c r="G63" s="30">
        <v>23000</v>
      </c>
      <c r="H63" s="30">
        <v>17668.07</v>
      </c>
      <c r="I63" s="27">
        <v>76.819999999999993</v>
      </c>
      <c r="J63" s="30">
        <v>17668.07</v>
      </c>
      <c r="K63" s="27">
        <v>100</v>
      </c>
      <c r="L63" s="55">
        <v>25100</v>
      </c>
      <c r="M63" s="35"/>
    </row>
    <row r="64" spans="1:14" x14ac:dyDescent="0.25">
      <c r="A64" s="2"/>
      <c r="B64" s="2"/>
      <c r="C64" s="27">
        <v>1</v>
      </c>
      <c r="D64" s="27" t="s">
        <v>80</v>
      </c>
      <c r="E64" s="27" t="s">
        <v>81</v>
      </c>
      <c r="F64" s="30">
        <v>21500</v>
      </c>
      <c r="G64" s="30">
        <v>21500</v>
      </c>
      <c r="H64" s="30">
        <v>21919.89</v>
      </c>
      <c r="I64" s="27">
        <v>101.95</v>
      </c>
      <c r="J64" s="30">
        <v>21919.89</v>
      </c>
      <c r="K64" s="27">
        <v>100</v>
      </c>
      <c r="L64" s="55">
        <v>24600</v>
      </c>
      <c r="M64" s="26"/>
    </row>
    <row r="65" spans="1:13" x14ac:dyDescent="0.25">
      <c r="A65" s="2"/>
      <c r="B65" s="2"/>
      <c r="C65" s="27">
        <v>1</v>
      </c>
      <c r="D65" s="27" t="s">
        <v>82</v>
      </c>
      <c r="E65" s="27" t="s">
        <v>83</v>
      </c>
      <c r="F65" s="30">
        <v>4203.37</v>
      </c>
      <c r="G65" s="30">
        <v>4203.37</v>
      </c>
      <c r="H65" s="30">
        <v>5550.02</v>
      </c>
      <c r="I65" s="27">
        <v>132.04</v>
      </c>
      <c r="J65" s="30">
        <v>5550.02</v>
      </c>
      <c r="K65" s="27">
        <v>100</v>
      </c>
      <c r="L65" s="63">
        <v>6700</v>
      </c>
      <c r="M65" s="26"/>
    </row>
    <row r="66" spans="1:13" x14ac:dyDescent="0.25">
      <c r="A66" s="2"/>
      <c r="B66" s="2"/>
      <c r="C66" s="27">
        <v>1</v>
      </c>
      <c r="D66" s="27" t="s">
        <v>84</v>
      </c>
      <c r="E66" s="27" t="s">
        <v>163</v>
      </c>
      <c r="F66" s="30">
        <v>7022</v>
      </c>
      <c r="G66" s="30">
        <v>7022</v>
      </c>
      <c r="H66" s="30">
        <v>7138.87</v>
      </c>
      <c r="I66" s="27">
        <v>101.66</v>
      </c>
      <c r="J66" s="30">
        <v>7138.87</v>
      </c>
      <c r="K66" s="27">
        <v>100</v>
      </c>
      <c r="L66" s="55">
        <v>7900</v>
      </c>
      <c r="M66" s="26"/>
    </row>
    <row r="67" spans="1:13" x14ac:dyDescent="0.25">
      <c r="A67" s="2"/>
      <c r="B67" s="2"/>
      <c r="C67" s="27" t="s">
        <v>85</v>
      </c>
      <c r="D67" s="32"/>
      <c r="E67" s="32"/>
      <c r="F67" s="32">
        <v>64283.66</v>
      </c>
      <c r="G67" s="28">
        <v>94.92</v>
      </c>
      <c r="H67" s="32">
        <v>64283.66</v>
      </c>
      <c r="I67" s="28">
        <v>100</v>
      </c>
      <c r="J67" s="26"/>
      <c r="K67" s="26"/>
      <c r="L67" s="33">
        <f>SUM(L62:L66)</f>
        <v>76300</v>
      </c>
      <c r="M67" s="29">
        <f>L67</f>
        <v>76300</v>
      </c>
    </row>
    <row r="68" spans="1:13" x14ac:dyDescent="0.25">
      <c r="A68" s="2"/>
      <c r="B68" s="2"/>
      <c r="C68" s="27">
        <v>1</v>
      </c>
      <c r="D68" s="27" t="s">
        <v>86</v>
      </c>
      <c r="E68" s="27" t="s">
        <v>87</v>
      </c>
      <c r="F68" s="30">
        <v>1400</v>
      </c>
      <c r="G68" s="30">
        <v>1400</v>
      </c>
      <c r="H68" s="30">
        <v>1363.32</v>
      </c>
      <c r="I68" s="27">
        <v>97.38</v>
      </c>
      <c r="J68" s="30">
        <v>1075.82</v>
      </c>
      <c r="K68" s="27">
        <v>78.91</v>
      </c>
      <c r="L68" s="30">
        <v>1200</v>
      </c>
      <c r="M68" s="26"/>
    </row>
    <row r="69" spans="1:13" x14ac:dyDescent="0.25">
      <c r="A69" s="2"/>
      <c r="B69" s="2"/>
      <c r="C69" s="27">
        <v>1</v>
      </c>
      <c r="D69" s="27" t="s">
        <v>88</v>
      </c>
      <c r="E69" s="27" t="s">
        <v>164</v>
      </c>
      <c r="F69" s="30">
        <v>3000</v>
      </c>
      <c r="G69" s="30">
        <v>3000</v>
      </c>
      <c r="H69" s="30">
        <v>2138.14</v>
      </c>
      <c r="I69" s="27">
        <v>71.27</v>
      </c>
      <c r="J69" s="30">
        <v>2138.14</v>
      </c>
      <c r="K69" s="27">
        <v>100</v>
      </c>
      <c r="L69" s="31">
        <v>2500</v>
      </c>
      <c r="M69" s="26"/>
    </row>
    <row r="70" spans="1:13" x14ac:dyDescent="0.25">
      <c r="A70" s="2"/>
      <c r="B70" s="2"/>
      <c r="C70" s="48">
        <v>1</v>
      </c>
      <c r="D70" s="48" t="s">
        <v>155</v>
      </c>
      <c r="E70" s="52" t="s">
        <v>153</v>
      </c>
      <c r="F70" s="49"/>
      <c r="G70" s="49"/>
      <c r="H70" s="49"/>
      <c r="I70" s="48"/>
      <c r="J70" s="48"/>
      <c r="K70" s="48"/>
      <c r="L70" s="49">
        <v>2000</v>
      </c>
      <c r="M70" s="26"/>
    </row>
    <row r="71" spans="1:13" x14ac:dyDescent="0.25">
      <c r="A71" s="2"/>
      <c r="B71" s="2"/>
      <c r="C71" s="27">
        <v>1</v>
      </c>
      <c r="D71" s="27" t="s">
        <v>89</v>
      </c>
      <c r="E71" s="27" t="s">
        <v>165</v>
      </c>
      <c r="F71" s="30">
        <v>3500</v>
      </c>
      <c r="G71" s="30">
        <v>3500</v>
      </c>
      <c r="H71" s="30">
        <v>5427.09</v>
      </c>
      <c r="I71" s="27">
        <v>155.06</v>
      </c>
      <c r="J71" s="30">
        <v>5427.09</v>
      </c>
      <c r="K71" s="27">
        <v>100</v>
      </c>
      <c r="L71" s="55">
        <v>2000</v>
      </c>
      <c r="M71" s="26"/>
    </row>
    <row r="72" spans="1:13" x14ac:dyDescent="0.25">
      <c r="A72" s="2"/>
      <c r="B72" s="2"/>
      <c r="C72" s="27">
        <v>1</v>
      </c>
      <c r="D72" s="27" t="s">
        <v>90</v>
      </c>
      <c r="E72" s="27" t="s">
        <v>91</v>
      </c>
      <c r="F72" s="30">
        <v>1000</v>
      </c>
      <c r="G72" s="30">
        <v>1000</v>
      </c>
      <c r="H72" s="26"/>
      <c r="I72" s="26"/>
      <c r="J72" s="26"/>
      <c r="K72" s="26"/>
      <c r="L72" s="31">
        <v>700</v>
      </c>
      <c r="M72" s="26"/>
    </row>
    <row r="73" spans="1:13" x14ac:dyDescent="0.25">
      <c r="A73" s="2"/>
      <c r="B73" s="2"/>
      <c r="C73" s="27">
        <v>1</v>
      </c>
      <c r="D73" s="27" t="s">
        <v>92</v>
      </c>
      <c r="E73" s="27" t="s">
        <v>93</v>
      </c>
      <c r="F73" s="30">
        <v>1000</v>
      </c>
      <c r="G73" s="30">
        <v>1000</v>
      </c>
      <c r="H73" s="30">
        <v>1484.54</v>
      </c>
      <c r="I73" s="27">
        <v>148.44999999999999</v>
      </c>
      <c r="J73" s="30">
        <v>1484.54</v>
      </c>
      <c r="K73" s="27">
        <v>100</v>
      </c>
      <c r="L73" s="31">
        <v>1500</v>
      </c>
      <c r="M73" s="26"/>
    </row>
    <row r="74" spans="1:13" x14ac:dyDescent="0.25">
      <c r="A74" s="2"/>
      <c r="B74" s="2"/>
      <c r="C74" s="27">
        <v>1</v>
      </c>
      <c r="D74" s="27" t="s">
        <v>94</v>
      </c>
      <c r="E74" s="27" t="s">
        <v>166</v>
      </c>
      <c r="F74" s="27">
        <v>800</v>
      </c>
      <c r="G74" s="27">
        <v>800</v>
      </c>
      <c r="H74" s="27">
        <v>503.73</v>
      </c>
      <c r="I74" s="27">
        <v>62.97</v>
      </c>
      <c r="J74" s="27">
        <v>503.73</v>
      </c>
      <c r="K74" s="27">
        <v>100</v>
      </c>
      <c r="L74" s="31">
        <v>1500</v>
      </c>
      <c r="M74" s="26"/>
    </row>
    <row r="75" spans="1:13" x14ac:dyDescent="0.25">
      <c r="A75" s="2"/>
      <c r="B75" s="2"/>
      <c r="C75" s="27">
        <v>1</v>
      </c>
      <c r="D75" s="27" t="s">
        <v>95</v>
      </c>
      <c r="E75" s="27" t="s">
        <v>175</v>
      </c>
      <c r="F75" s="30">
        <v>1800</v>
      </c>
      <c r="G75" s="30">
        <v>1800</v>
      </c>
      <c r="H75" s="30">
        <v>1197.8499999999999</v>
      </c>
      <c r="I75" s="27">
        <v>66.55</v>
      </c>
      <c r="J75" s="30">
        <v>1197.8499999999999</v>
      </c>
      <c r="K75" s="27">
        <v>100</v>
      </c>
      <c r="L75" s="31">
        <v>1400</v>
      </c>
      <c r="M75" s="26"/>
    </row>
    <row r="76" spans="1:13" x14ac:dyDescent="0.25">
      <c r="A76" s="2"/>
      <c r="B76" s="2"/>
      <c r="C76" s="27">
        <v>1</v>
      </c>
      <c r="D76" s="27" t="s">
        <v>96</v>
      </c>
      <c r="E76" s="27" t="s">
        <v>206</v>
      </c>
      <c r="F76" s="27">
        <v>500</v>
      </c>
      <c r="G76" s="27">
        <v>500</v>
      </c>
      <c r="H76" s="27">
        <v>499.55</v>
      </c>
      <c r="I76" s="27">
        <v>99.91</v>
      </c>
      <c r="J76" s="27">
        <v>499.55</v>
      </c>
      <c r="K76" s="27">
        <v>100</v>
      </c>
      <c r="L76" s="35">
        <v>400</v>
      </c>
      <c r="M76" s="26"/>
    </row>
    <row r="77" spans="1:13" x14ac:dyDescent="0.25">
      <c r="A77" s="2"/>
      <c r="B77" s="2"/>
      <c r="C77" s="27">
        <v>1</v>
      </c>
      <c r="D77" s="27" t="s">
        <v>97</v>
      </c>
      <c r="E77" s="27" t="s">
        <v>207</v>
      </c>
      <c r="F77" s="27">
        <v>300</v>
      </c>
      <c r="G77" s="27">
        <v>300</v>
      </c>
      <c r="H77" s="26"/>
      <c r="I77" s="26"/>
      <c r="J77" s="26"/>
      <c r="K77" s="26"/>
      <c r="L77" s="35">
        <v>600</v>
      </c>
      <c r="M77" s="26"/>
    </row>
    <row r="78" spans="1:13" x14ac:dyDescent="0.25">
      <c r="A78" s="2"/>
      <c r="B78" s="2"/>
      <c r="C78" s="27">
        <v>1</v>
      </c>
      <c r="D78" s="27" t="s">
        <v>98</v>
      </c>
      <c r="E78" s="27" t="s">
        <v>99</v>
      </c>
      <c r="F78" s="30">
        <v>2500</v>
      </c>
      <c r="G78" s="30">
        <v>2500</v>
      </c>
      <c r="H78" s="30">
        <v>1501.41</v>
      </c>
      <c r="I78" s="27">
        <v>60.06</v>
      </c>
      <c r="J78" s="30">
        <v>1501.41</v>
      </c>
      <c r="K78" s="27">
        <v>100</v>
      </c>
      <c r="L78" s="31">
        <v>2000</v>
      </c>
      <c r="M78" s="26"/>
    </row>
    <row r="79" spans="1:13" x14ac:dyDescent="0.25">
      <c r="A79" s="2"/>
      <c r="B79" s="2"/>
      <c r="C79" s="27">
        <v>1</v>
      </c>
      <c r="D79" s="27" t="s">
        <v>100</v>
      </c>
      <c r="E79" s="27" t="s">
        <v>101</v>
      </c>
      <c r="F79" s="27">
        <v>300</v>
      </c>
      <c r="G79" s="27">
        <v>300</v>
      </c>
      <c r="H79" s="30">
        <v>1233.6400000000001</v>
      </c>
      <c r="I79" s="27">
        <v>411.21</v>
      </c>
      <c r="J79" s="30">
        <v>1207.5899999999999</v>
      </c>
      <c r="K79" s="27">
        <v>97.89</v>
      </c>
      <c r="L79" s="51">
        <v>400</v>
      </c>
      <c r="M79" s="26"/>
    </row>
    <row r="80" spans="1:13" x14ac:dyDescent="0.25">
      <c r="A80" s="2"/>
      <c r="B80" s="2"/>
      <c r="C80" s="27">
        <v>1</v>
      </c>
      <c r="D80" s="27" t="s">
        <v>102</v>
      </c>
      <c r="E80" s="27" t="s">
        <v>103</v>
      </c>
      <c r="F80" s="30">
        <v>1000</v>
      </c>
      <c r="G80" s="30">
        <v>1000</v>
      </c>
      <c r="H80" s="27">
        <v>640</v>
      </c>
      <c r="I80" s="27">
        <v>64</v>
      </c>
      <c r="J80" s="27">
        <v>640</v>
      </c>
      <c r="K80" s="27">
        <v>100</v>
      </c>
      <c r="L80" s="35">
        <v>1100</v>
      </c>
      <c r="M80" s="26"/>
    </row>
    <row r="81" spans="1:16" x14ac:dyDescent="0.25">
      <c r="A81" s="2"/>
      <c r="B81" s="2"/>
      <c r="C81" s="27">
        <v>1</v>
      </c>
      <c r="D81" s="27" t="s">
        <v>104</v>
      </c>
      <c r="E81" s="27" t="s">
        <v>105</v>
      </c>
      <c r="F81" s="30">
        <v>1200</v>
      </c>
      <c r="G81" s="30">
        <v>1200</v>
      </c>
      <c r="H81" s="30">
        <v>1218.5899999999999</v>
      </c>
      <c r="I81" s="27">
        <v>101.55</v>
      </c>
      <c r="J81" s="30">
        <v>1131.47</v>
      </c>
      <c r="K81" s="27">
        <v>92.85</v>
      </c>
      <c r="L81" s="30">
        <v>1500</v>
      </c>
      <c r="M81" s="26"/>
    </row>
    <row r="82" spans="1:16" x14ac:dyDescent="0.25">
      <c r="A82" s="2"/>
      <c r="B82" s="2"/>
      <c r="C82" s="27">
        <v>1</v>
      </c>
      <c r="D82" s="27" t="s">
        <v>106</v>
      </c>
      <c r="E82" s="27" t="s">
        <v>167</v>
      </c>
      <c r="F82" s="30">
        <v>2000</v>
      </c>
      <c r="G82" s="30">
        <v>2000</v>
      </c>
      <c r="H82" s="30">
        <v>1914.39</v>
      </c>
      <c r="I82" s="27">
        <v>95.72</v>
      </c>
      <c r="J82" s="30">
        <v>1914.39</v>
      </c>
      <c r="K82" s="27">
        <v>100</v>
      </c>
      <c r="L82" s="31">
        <v>2500</v>
      </c>
      <c r="M82" s="26"/>
    </row>
    <row r="83" spans="1:16" x14ac:dyDescent="0.25">
      <c r="A83" s="2"/>
      <c r="B83" s="2"/>
      <c r="C83" s="27">
        <v>1</v>
      </c>
      <c r="D83" s="27" t="s">
        <v>107</v>
      </c>
      <c r="E83" s="27" t="s">
        <v>183</v>
      </c>
      <c r="F83" s="27">
        <v>200</v>
      </c>
      <c r="G83" s="27">
        <v>200</v>
      </c>
      <c r="H83" s="27">
        <v>104.38</v>
      </c>
      <c r="I83" s="27">
        <v>52.19</v>
      </c>
      <c r="J83" s="27">
        <v>104.38</v>
      </c>
      <c r="K83" s="27">
        <v>100</v>
      </c>
      <c r="L83" s="35">
        <v>150</v>
      </c>
      <c r="M83" s="26"/>
    </row>
    <row r="84" spans="1:16" x14ac:dyDescent="0.25">
      <c r="A84" s="2"/>
      <c r="B84" s="2"/>
      <c r="C84" s="27">
        <v>1</v>
      </c>
      <c r="D84" s="27" t="s">
        <v>108</v>
      </c>
      <c r="E84" s="27" t="s">
        <v>149</v>
      </c>
      <c r="F84" s="27">
        <v>100</v>
      </c>
      <c r="G84" s="27">
        <v>100</v>
      </c>
      <c r="H84" s="27">
        <v>99.16</v>
      </c>
      <c r="I84" s="27">
        <v>99.16</v>
      </c>
      <c r="J84" s="27">
        <v>81.14</v>
      </c>
      <c r="K84" s="27">
        <v>81.83</v>
      </c>
      <c r="L84" s="45">
        <v>1000</v>
      </c>
      <c r="M84" s="26"/>
    </row>
    <row r="85" spans="1:16" x14ac:dyDescent="0.25">
      <c r="A85" s="2"/>
      <c r="B85" s="2"/>
      <c r="C85" s="27">
        <v>1</v>
      </c>
      <c r="D85" s="27" t="s">
        <v>109</v>
      </c>
      <c r="E85" s="27" t="s">
        <v>110</v>
      </c>
      <c r="F85" s="30">
        <v>1000</v>
      </c>
      <c r="G85" s="30">
        <v>1000</v>
      </c>
      <c r="H85" s="30">
        <v>1620.32</v>
      </c>
      <c r="I85" s="27">
        <v>162.03</v>
      </c>
      <c r="J85" s="30">
        <v>1620.32</v>
      </c>
      <c r="K85" s="27">
        <v>100</v>
      </c>
      <c r="L85" s="31">
        <v>2500</v>
      </c>
      <c r="M85" s="26"/>
    </row>
    <row r="86" spans="1:16" x14ac:dyDescent="0.25">
      <c r="A86" s="2"/>
      <c r="B86" s="2"/>
      <c r="C86" s="27">
        <v>1</v>
      </c>
      <c r="D86" s="27" t="s">
        <v>151</v>
      </c>
      <c r="E86" s="27" t="s">
        <v>152</v>
      </c>
      <c r="F86" s="42"/>
      <c r="G86" s="42"/>
      <c r="H86" s="42"/>
      <c r="I86" s="43"/>
      <c r="J86" s="42"/>
      <c r="K86" s="43"/>
      <c r="L86" s="31">
        <v>5000</v>
      </c>
      <c r="M86" s="26"/>
    </row>
    <row r="87" spans="1:16" x14ac:dyDescent="0.25">
      <c r="A87" s="2"/>
      <c r="B87" s="2"/>
      <c r="C87" s="27">
        <v>1</v>
      </c>
      <c r="D87" s="27" t="s">
        <v>111</v>
      </c>
      <c r="E87" s="27" t="s">
        <v>112</v>
      </c>
      <c r="F87" s="30">
        <v>1500</v>
      </c>
      <c r="G87" s="30">
        <v>1500</v>
      </c>
      <c r="H87" s="27">
        <v>83.51</v>
      </c>
      <c r="I87" s="27">
        <v>5.57</v>
      </c>
      <c r="J87" s="27">
        <v>83.51</v>
      </c>
      <c r="K87" s="27">
        <v>100</v>
      </c>
      <c r="L87" s="31">
        <v>2000</v>
      </c>
      <c r="M87" s="26"/>
    </row>
    <row r="88" spans="1:16" x14ac:dyDescent="0.25">
      <c r="A88" s="2"/>
      <c r="B88" s="2"/>
      <c r="C88" s="27">
        <v>1</v>
      </c>
      <c r="D88" s="27" t="s">
        <v>113</v>
      </c>
      <c r="E88" s="27" t="s">
        <v>114</v>
      </c>
      <c r="F88" s="30">
        <v>2000</v>
      </c>
      <c r="G88" s="30">
        <v>2000</v>
      </c>
      <c r="H88" s="26"/>
      <c r="I88" s="26"/>
      <c r="J88" s="26"/>
      <c r="K88" s="26"/>
      <c r="L88" s="31">
        <v>2000</v>
      </c>
      <c r="M88" s="26"/>
    </row>
    <row r="89" spans="1:16" x14ac:dyDescent="0.25">
      <c r="A89" s="2"/>
      <c r="B89" s="2"/>
      <c r="C89" s="27">
        <v>1</v>
      </c>
      <c r="D89" s="27" t="s">
        <v>115</v>
      </c>
      <c r="E89" s="27" t="s">
        <v>116</v>
      </c>
      <c r="F89" s="30">
        <v>1000</v>
      </c>
      <c r="G89" s="30">
        <v>1000</v>
      </c>
      <c r="H89" s="30">
        <v>1089</v>
      </c>
      <c r="I89" s="27">
        <v>108.9</v>
      </c>
      <c r="J89" s="27">
        <v>544.5</v>
      </c>
      <c r="K89" s="27">
        <v>50</v>
      </c>
      <c r="L89" s="30">
        <v>1300</v>
      </c>
      <c r="M89" s="26"/>
    </row>
    <row r="90" spans="1:16" x14ac:dyDescent="0.25">
      <c r="A90" s="2"/>
      <c r="B90" s="2"/>
      <c r="C90" s="27">
        <v>1</v>
      </c>
      <c r="D90" s="27" t="s">
        <v>117</v>
      </c>
      <c r="E90" s="27" t="s">
        <v>168</v>
      </c>
      <c r="F90" s="27">
        <v>250</v>
      </c>
      <c r="G90" s="27">
        <v>250</v>
      </c>
      <c r="H90" s="27">
        <v>264.83</v>
      </c>
      <c r="I90" s="27">
        <v>105.93</v>
      </c>
      <c r="J90" s="27">
        <v>264.83</v>
      </c>
      <c r="K90" s="27">
        <v>100</v>
      </c>
      <c r="L90" s="35">
        <v>350</v>
      </c>
      <c r="M90" s="26"/>
    </row>
    <row r="91" spans="1:16" x14ac:dyDescent="0.25">
      <c r="A91" s="2"/>
      <c r="B91" s="2"/>
      <c r="C91" s="27">
        <v>1</v>
      </c>
      <c r="D91" s="27" t="s">
        <v>118</v>
      </c>
      <c r="E91" s="27" t="s">
        <v>119</v>
      </c>
      <c r="F91" s="30">
        <v>1500</v>
      </c>
      <c r="G91" s="30">
        <v>1500</v>
      </c>
      <c r="H91" s="30">
        <v>1390.99</v>
      </c>
      <c r="I91" s="27">
        <v>92.73</v>
      </c>
      <c r="J91" s="30">
        <v>1390.99</v>
      </c>
      <c r="K91" s="27">
        <v>100</v>
      </c>
      <c r="L91" s="31">
        <v>2000</v>
      </c>
      <c r="M91" s="26"/>
      <c r="P91" s="44"/>
    </row>
    <row r="92" spans="1:16" x14ac:dyDescent="0.25">
      <c r="A92" s="2"/>
      <c r="B92" s="2"/>
      <c r="C92" s="27">
        <v>1</v>
      </c>
      <c r="D92" s="27" t="s">
        <v>120</v>
      </c>
      <c r="E92" s="27" t="s">
        <v>121</v>
      </c>
      <c r="F92" s="30">
        <v>1200</v>
      </c>
      <c r="G92" s="30">
        <v>1200</v>
      </c>
      <c r="H92" s="27">
        <v>375.14</v>
      </c>
      <c r="I92" s="27">
        <v>31.26</v>
      </c>
      <c r="J92" s="27">
        <v>375.14</v>
      </c>
      <c r="K92" s="27">
        <v>100</v>
      </c>
      <c r="L92" s="31">
        <v>1000</v>
      </c>
      <c r="M92" s="26"/>
    </row>
    <row r="93" spans="1:16" x14ac:dyDescent="0.25">
      <c r="A93" s="2"/>
      <c r="B93" s="2"/>
      <c r="C93" s="27">
        <v>1</v>
      </c>
      <c r="D93" s="27" t="s">
        <v>122</v>
      </c>
      <c r="E93" s="27" t="s">
        <v>123</v>
      </c>
      <c r="F93" s="30">
        <v>10500</v>
      </c>
      <c r="G93" s="30">
        <v>10500</v>
      </c>
      <c r="H93" s="30">
        <v>8025.36</v>
      </c>
      <c r="I93" s="27">
        <v>76.430000000000007</v>
      </c>
      <c r="J93" s="30">
        <v>8025.36</v>
      </c>
      <c r="K93" s="27">
        <v>100</v>
      </c>
      <c r="L93" s="31">
        <v>13000</v>
      </c>
      <c r="M93" s="26"/>
    </row>
    <row r="94" spans="1:16" x14ac:dyDescent="0.25">
      <c r="A94" s="2"/>
      <c r="B94" s="2"/>
      <c r="C94" s="27">
        <v>1</v>
      </c>
      <c r="D94" s="27" t="s">
        <v>124</v>
      </c>
      <c r="E94" s="27" t="s">
        <v>169</v>
      </c>
      <c r="F94" s="27">
        <v>500</v>
      </c>
      <c r="G94" s="27">
        <v>500</v>
      </c>
      <c r="H94" s="27">
        <v>254.1</v>
      </c>
      <c r="I94" s="27">
        <v>50.82</v>
      </c>
      <c r="J94" s="27">
        <v>254.1</v>
      </c>
      <c r="K94" s="27">
        <v>100</v>
      </c>
      <c r="L94" s="35">
        <v>500</v>
      </c>
      <c r="M94" s="26"/>
    </row>
    <row r="95" spans="1:16" x14ac:dyDescent="0.25">
      <c r="A95" s="2"/>
      <c r="B95" s="2"/>
      <c r="C95" s="27">
        <v>1</v>
      </c>
      <c r="D95" s="27" t="s">
        <v>125</v>
      </c>
      <c r="E95" s="27" t="s">
        <v>126</v>
      </c>
      <c r="F95" s="30">
        <v>2000</v>
      </c>
      <c r="G95" s="30">
        <v>2000</v>
      </c>
      <c r="H95" s="30">
        <v>3884.15</v>
      </c>
      <c r="I95" s="27">
        <v>194.21</v>
      </c>
      <c r="J95" s="27">
        <v>982.73</v>
      </c>
      <c r="K95" s="27">
        <v>25.3</v>
      </c>
      <c r="L95" s="30">
        <v>3000</v>
      </c>
      <c r="M95" s="26"/>
    </row>
    <row r="96" spans="1:16" x14ac:dyDescent="0.25">
      <c r="A96" s="2"/>
      <c r="B96" s="2"/>
      <c r="C96" s="27" t="s">
        <v>127</v>
      </c>
      <c r="D96" s="32"/>
      <c r="E96" s="32"/>
      <c r="F96" s="32">
        <v>36313.19</v>
      </c>
      <c r="G96" s="28">
        <v>86.36</v>
      </c>
      <c r="H96" s="32">
        <v>32448.58</v>
      </c>
      <c r="I96" s="28">
        <v>89.36</v>
      </c>
      <c r="J96" s="32">
        <v>3864.61</v>
      </c>
      <c r="K96" s="26"/>
      <c r="L96" s="33">
        <f>SUM(L68:L95)</f>
        <v>55100</v>
      </c>
      <c r="M96" s="46">
        <f>L96</f>
        <v>55100</v>
      </c>
    </row>
    <row r="97" spans="1:14" x14ac:dyDescent="0.25">
      <c r="A97" s="2"/>
      <c r="B97" s="2"/>
      <c r="C97" s="27">
        <v>1</v>
      </c>
      <c r="D97" s="27" t="s">
        <v>128</v>
      </c>
      <c r="E97" s="58" t="s">
        <v>129</v>
      </c>
      <c r="F97" s="30">
        <v>7500</v>
      </c>
      <c r="G97" s="30">
        <v>7500</v>
      </c>
      <c r="H97" s="30">
        <v>8545.86</v>
      </c>
      <c r="I97" s="27">
        <v>113.94</v>
      </c>
      <c r="J97" s="30">
        <v>8545.86</v>
      </c>
      <c r="K97" s="27">
        <v>100</v>
      </c>
      <c r="L97" s="31">
        <v>6000</v>
      </c>
      <c r="M97" s="26"/>
    </row>
    <row r="98" spans="1:14" x14ac:dyDescent="0.25">
      <c r="A98" s="2"/>
      <c r="B98" s="2"/>
      <c r="C98" s="27">
        <v>1</v>
      </c>
      <c r="D98" s="27" t="s">
        <v>130</v>
      </c>
      <c r="E98" s="27" t="s">
        <v>170</v>
      </c>
      <c r="F98" s="27">
        <v>118.86</v>
      </c>
      <c r="G98" s="27">
        <v>118.86</v>
      </c>
      <c r="H98" s="27">
        <v>40</v>
      </c>
      <c r="I98" s="27">
        <v>33.65</v>
      </c>
      <c r="J98" s="27">
        <v>40</v>
      </c>
      <c r="K98" s="27">
        <v>100</v>
      </c>
      <c r="L98" s="26">
        <v>100</v>
      </c>
      <c r="M98" s="26"/>
    </row>
    <row r="99" spans="1:14" x14ac:dyDescent="0.25">
      <c r="A99" s="2"/>
      <c r="B99" s="2"/>
      <c r="C99" s="27">
        <v>1</v>
      </c>
      <c r="D99" s="27" t="s">
        <v>131</v>
      </c>
      <c r="E99" s="27" t="s">
        <v>132</v>
      </c>
      <c r="F99" s="30">
        <v>2000</v>
      </c>
      <c r="G99" s="30">
        <v>2000</v>
      </c>
      <c r="H99" s="27">
        <v>430.9</v>
      </c>
      <c r="I99" s="27">
        <v>21.55</v>
      </c>
      <c r="J99" s="27">
        <v>115.34</v>
      </c>
      <c r="K99" s="27">
        <v>26.77</v>
      </c>
      <c r="L99" s="30">
        <v>2500</v>
      </c>
      <c r="M99" s="26"/>
    </row>
    <row r="100" spans="1:14" x14ac:dyDescent="0.25">
      <c r="A100" s="2"/>
      <c r="B100" s="2"/>
      <c r="C100" s="27">
        <v>1</v>
      </c>
      <c r="D100" s="27" t="s">
        <v>133</v>
      </c>
      <c r="E100" s="27" t="s">
        <v>134</v>
      </c>
      <c r="F100" s="30">
        <v>1000</v>
      </c>
      <c r="G100" s="30">
        <v>1000</v>
      </c>
      <c r="H100" s="27">
        <v>900</v>
      </c>
      <c r="I100" s="27">
        <v>90</v>
      </c>
      <c r="J100" s="27">
        <v>900</v>
      </c>
      <c r="K100" s="27">
        <v>100</v>
      </c>
      <c r="L100" s="31">
        <v>1000</v>
      </c>
      <c r="M100" s="26"/>
    </row>
    <row r="101" spans="1:14" x14ac:dyDescent="0.25">
      <c r="A101" s="2"/>
      <c r="B101" s="2"/>
      <c r="C101" s="27">
        <v>1</v>
      </c>
      <c r="D101" s="27" t="s">
        <v>150</v>
      </c>
      <c r="E101" s="27" t="s">
        <v>171</v>
      </c>
      <c r="F101" s="30">
        <v>2500</v>
      </c>
      <c r="G101" s="30">
        <v>2500</v>
      </c>
      <c r="H101" s="30">
        <v>2938.82</v>
      </c>
      <c r="I101" s="27">
        <v>117.55</v>
      </c>
      <c r="J101" s="30">
        <v>2938.82</v>
      </c>
      <c r="K101" s="27">
        <v>100</v>
      </c>
      <c r="L101" s="31">
        <v>500</v>
      </c>
      <c r="M101" s="26"/>
    </row>
    <row r="102" spans="1:14" x14ac:dyDescent="0.25">
      <c r="A102" s="2"/>
      <c r="B102" s="2"/>
      <c r="C102" s="27" t="s">
        <v>135</v>
      </c>
      <c r="D102" s="32"/>
      <c r="E102" s="32"/>
      <c r="F102" s="32">
        <v>12855.58</v>
      </c>
      <c r="G102" s="28">
        <v>97.99</v>
      </c>
      <c r="H102" s="32">
        <v>12540.02</v>
      </c>
      <c r="I102" s="28">
        <v>97.55</v>
      </c>
      <c r="J102" s="28">
        <v>315.56</v>
      </c>
      <c r="K102" s="26"/>
      <c r="L102" s="33">
        <f>SUM(L97:L101)</f>
        <v>10100</v>
      </c>
      <c r="M102" s="33">
        <f>L102</f>
        <v>10100</v>
      </c>
    </row>
    <row r="103" spans="1:14" x14ac:dyDescent="0.25">
      <c r="A103" s="2"/>
      <c r="B103" s="2"/>
      <c r="C103" s="27">
        <v>1</v>
      </c>
      <c r="D103" s="27" t="s">
        <v>136</v>
      </c>
      <c r="E103" s="27" t="s">
        <v>186</v>
      </c>
      <c r="F103" s="30">
        <v>5000</v>
      </c>
      <c r="G103" s="30">
        <v>5000</v>
      </c>
      <c r="H103" s="30">
        <v>1938.13</v>
      </c>
      <c r="I103" s="27">
        <v>38.76</v>
      </c>
      <c r="J103" s="30">
        <v>1938.13</v>
      </c>
      <c r="K103" s="27">
        <v>100</v>
      </c>
      <c r="L103" s="31">
        <v>6000</v>
      </c>
      <c r="M103" s="26"/>
    </row>
    <row r="104" spans="1:14" x14ac:dyDescent="0.25">
      <c r="A104" s="2"/>
      <c r="B104" s="2"/>
      <c r="C104" s="27">
        <v>1</v>
      </c>
      <c r="D104" s="27" t="s">
        <v>137</v>
      </c>
      <c r="E104" s="27" t="s">
        <v>138</v>
      </c>
      <c r="F104" s="30">
        <v>1000</v>
      </c>
      <c r="G104" s="30">
        <v>1000</v>
      </c>
      <c r="H104" s="27">
        <v>172.46</v>
      </c>
      <c r="I104" s="27">
        <v>17.25</v>
      </c>
      <c r="J104" s="27">
        <v>172.46</v>
      </c>
      <c r="K104" s="27">
        <v>100</v>
      </c>
      <c r="L104" s="31">
        <v>2500</v>
      </c>
      <c r="M104" s="26"/>
    </row>
    <row r="105" spans="1:14" x14ac:dyDescent="0.25">
      <c r="A105" s="2"/>
      <c r="B105" s="2"/>
      <c r="C105" s="28" t="s">
        <v>139</v>
      </c>
      <c r="D105" s="32"/>
      <c r="E105" s="32"/>
      <c r="F105" s="32">
        <v>2110.59</v>
      </c>
      <c r="G105" s="28">
        <v>35.18</v>
      </c>
      <c r="H105" s="32">
        <v>2110.59</v>
      </c>
      <c r="I105" s="28">
        <v>100</v>
      </c>
      <c r="J105" s="26"/>
      <c r="K105" s="26"/>
      <c r="L105" s="33">
        <f>SUM(L103:L104)</f>
        <v>8500</v>
      </c>
      <c r="M105" s="38">
        <f>L105</f>
        <v>8500</v>
      </c>
      <c r="N105" s="12"/>
    </row>
    <row r="106" spans="1:14" x14ac:dyDescent="0.25">
      <c r="A106" s="2"/>
      <c r="B106" s="2"/>
      <c r="C106" s="34" t="s">
        <v>148</v>
      </c>
      <c r="D106" s="32"/>
      <c r="E106" s="32"/>
      <c r="F106" s="32"/>
      <c r="G106" s="28"/>
      <c r="H106" s="32"/>
      <c r="I106" s="28"/>
      <c r="J106" s="26"/>
      <c r="K106" s="26"/>
      <c r="L106" s="33"/>
      <c r="M106" s="33"/>
      <c r="N106" s="12"/>
    </row>
    <row r="107" spans="1:14" x14ac:dyDescent="0.25">
      <c r="A107" s="2"/>
      <c r="B107" s="2"/>
      <c r="C107" s="34"/>
      <c r="D107" s="32"/>
      <c r="E107" s="32"/>
      <c r="F107" s="32"/>
      <c r="G107" s="28"/>
      <c r="H107" s="32"/>
      <c r="I107" s="28"/>
      <c r="J107" s="26"/>
      <c r="K107" s="26"/>
      <c r="L107" s="31"/>
      <c r="M107" s="38"/>
      <c r="N107" s="12"/>
    </row>
    <row r="108" spans="1:14" x14ac:dyDescent="0.25">
      <c r="A108" s="2"/>
      <c r="B108" s="2"/>
      <c r="C108" s="34"/>
      <c r="D108" s="32"/>
      <c r="E108" s="32"/>
      <c r="F108" s="32"/>
      <c r="G108" s="28"/>
      <c r="H108" s="32"/>
      <c r="I108" s="28"/>
      <c r="J108" s="26"/>
      <c r="K108" s="26"/>
      <c r="L108" s="31"/>
      <c r="M108" s="38"/>
      <c r="N108" s="12"/>
    </row>
    <row r="109" spans="1:14" x14ac:dyDescent="0.25">
      <c r="A109" s="2"/>
      <c r="B109" s="2"/>
      <c r="C109" s="34" t="s">
        <v>144</v>
      </c>
      <c r="D109" s="41"/>
      <c r="E109" s="32"/>
      <c r="F109" s="32">
        <v>259015</v>
      </c>
      <c r="G109" s="32">
        <v>221871.28</v>
      </c>
      <c r="H109" s="28">
        <v>85.66</v>
      </c>
      <c r="I109" s="32">
        <v>208217.94</v>
      </c>
      <c r="J109" s="28">
        <v>93.85</v>
      </c>
      <c r="K109" s="32">
        <v>13653.34</v>
      </c>
      <c r="L109" s="33">
        <f>SUM(L105,L102,L96,L67,L60,L58,L54,L52,L48,L39,L32,L30,L25,L23,L21,L11,L7,L4)</f>
        <v>807596.88</v>
      </c>
      <c r="M109" s="33">
        <f>L109</f>
        <v>807596.88</v>
      </c>
    </row>
    <row r="110" spans="1:14" x14ac:dyDescent="0.25">
      <c r="A110" s="2"/>
      <c r="B110" s="2"/>
      <c r="C110" s="15"/>
      <c r="D110" s="16"/>
      <c r="E110" s="16"/>
      <c r="F110" s="16">
        <v>259015</v>
      </c>
      <c r="G110" s="16">
        <v>221871.28</v>
      </c>
      <c r="H110" s="15">
        <v>85.66</v>
      </c>
      <c r="I110" s="16">
        <v>208217.94</v>
      </c>
      <c r="J110" s="15">
        <v>93.85</v>
      </c>
      <c r="K110" s="16">
        <v>13653.34</v>
      </c>
      <c r="L110" s="14"/>
      <c r="M110" s="17"/>
      <c r="N110" s="12"/>
    </row>
    <row r="111" spans="1:14" x14ac:dyDescent="0.25">
      <c r="A111" s="2"/>
      <c r="B111" s="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</row>
    <row r="112" spans="1:14" x14ac:dyDescent="0.25"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</row>
    <row r="113" spans="3:13" x14ac:dyDescent="0.25"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3:13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</sheetData>
  <mergeCells count="1">
    <mergeCell ref="D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diru sarerak</vt:lpstr>
      <vt:lpstr>gastuak</vt:lpstr>
    </vt:vector>
  </TitlesOfParts>
  <Company>Entidad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Administraria</cp:lastModifiedBy>
  <cp:lastPrinted>2024-03-07T08:17:35Z</cp:lastPrinted>
  <dcterms:created xsi:type="dcterms:W3CDTF">2021-02-05T12:06:28Z</dcterms:created>
  <dcterms:modified xsi:type="dcterms:W3CDTF">2024-05-13T11:33:54Z</dcterms:modified>
</cp:coreProperties>
</file>